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09"/>
  <workbookPr defaultThemeVersion="166925"/>
  <mc:AlternateContent xmlns:mc="http://schemas.openxmlformats.org/markup-compatibility/2006">
    <mc:Choice Requires="x15">
      <x15ac:absPath xmlns:x15ac="http://schemas.microsoft.com/office/spreadsheetml/2010/11/ac" url="J:\CAPITAL FINANCE\Grant Files\Climate Pollution Reduction Grant\CPRG - Stand Alone Grant\Application\Other\"/>
    </mc:Choice>
  </mc:AlternateContent>
  <xr:revisionPtr revIDLastSave="0" documentId="8_{4984FB9B-E917-46AD-94ED-CF1A77BD61C3}" xr6:coauthVersionLast="47" xr6:coauthVersionMax="47" xr10:uidLastSave="{00000000-0000-0000-0000-000000000000}"/>
  <bookViews>
    <workbookView xWindow="25080" yWindow="-1575" windowWidth="29040" windowHeight="15720" tabRatio="902" firstSheet="3" activeTab="3" xr2:uid="{42F2247C-3D1B-4E82-9B5A-16E5CED58821}"/>
  </bookViews>
  <sheets>
    <sheet name="KPI Overview" sheetId="1" state="hidden" r:id="rId1"/>
    <sheet name="OLD Electricity-Terminal" sheetId="3" state="hidden" r:id="rId2"/>
    <sheet name="OLD Electricity-ParkingDeck" sheetId="2" state="hidden" r:id="rId3"/>
    <sheet name="CEJST Census Tract IDs" sheetId="41" r:id="rId4"/>
    <sheet name="Electricity-ALL" sheetId="15" state="hidden" r:id="rId5"/>
    <sheet name="Entergy Account List" sheetId="11" state="hidden" r:id="rId6"/>
  </sheets>
  <definedNames>
    <definedName name="_xlnm._FilterDatabase" localSheetId="3" hidden="1">'CEJST Census Tract IDs'!$B$1:$ED$8</definedName>
    <definedName name="CH4GWP">#REF!</definedName>
    <definedName name="GWPCH4">#REF!</definedName>
    <definedName name="GWPN2O">#REF!</definedName>
    <definedName name="N2OGWP">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64" i="15" l="1"/>
  <c r="AL62" i="15"/>
  <c r="AK62" i="15"/>
  <c r="AJ62" i="15"/>
  <c r="AI62" i="15"/>
  <c r="AH62" i="15"/>
  <c r="AG62" i="15"/>
  <c r="AF62" i="15"/>
  <c r="AE62" i="15"/>
  <c r="AD62" i="15"/>
  <c r="AC62" i="15"/>
  <c r="AB62" i="15"/>
  <c r="AA62" i="15"/>
  <c r="Z62" i="15"/>
  <c r="Y62" i="15"/>
  <c r="X62" i="15"/>
  <c r="W62" i="15"/>
  <c r="V62" i="15"/>
  <c r="U62" i="15"/>
  <c r="T62" i="15"/>
  <c r="S62" i="15"/>
  <c r="R62" i="15"/>
  <c r="Q62" i="15"/>
  <c r="P62" i="15"/>
  <c r="O62" i="15"/>
  <c r="N62" i="15"/>
  <c r="M62" i="15"/>
  <c r="L62" i="15"/>
  <c r="K62" i="15"/>
  <c r="J62" i="15"/>
  <c r="I62" i="15"/>
  <c r="H62" i="15"/>
  <c r="G62" i="15"/>
  <c r="F62" i="15"/>
  <c r="E62" i="15"/>
  <c r="D62" i="15"/>
  <c r="D63" i="15" s="1"/>
  <c r="D65" i="15" s="1"/>
  <c r="AL60" i="15"/>
  <c r="AK60" i="15"/>
  <c r="AJ60" i="15"/>
  <c r="AI60" i="15"/>
  <c r="AH60" i="15"/>
  <c r="AG60" i="15"/>
  <c r="AF60" i="15"/>
  <c r="AE60" i="15"/>
  <c r="AD60" i="15"/>
  <c r="AC60" i="15"/>
  <c r="AB60" i="15"/>
  <c r="AA60" i="15"/>
  <c r="Z60" i="15"/>
  <c r="Y60" i="15"/>
  <c r="X60" i="15"/>
  <c r="W60" i="15"/>
  <c r="V60" i="15"/>
  <c r="U60" i="15"/>
  <c r="T60" i="15"/>
  <c r="S60" i="15"/>
  <c r="R60" i="15"/>
  <c r="Q60" i="15"/>
  <c r="P60" i="15"/>
  <c r="O60" i="15"/>
  <c r="N60" i="15"/>
  <c r="M60" i="15"/>
  <c r="L60" i="15"/>
  <c r="K60" i="15"/>
  <c r="J60" i="15"/>
  <c r="I60" i="15"/>
  <c r="H60" i="15"/>
  <c r="G60" i="15"/>
  <c r="F60" i="15"/>
  <c r="E60" i="15"/>
  <c r="D60" i="15"/>
  <c r="AL59" i="15"/>
  <c r="AK59" i="15"/>
  <c r="AJ59" i="15"/>
  <c r="AI59" i="15"/>
  <c r="AH59" i="15"/>
  <c r="AG59" i="15"/>
  <c r="AF59" i="15"/>
  <c r="AE59" i="15"/>
  <c r="AD59" i="15"/>
  <c r="AC59" i="15"/>
  <c r="AB59" i="15"/>
  <c r="AA59" i="15"/>
  <c r="Z59" i="15"/>
  <c r="Y59" i="15"/>
  <c r="X59" i="15"/>
  <c r="W59" i="15"/>
  <c r="V59" i="15"/>
  <c r="U59" i="15"/>
  <c r="T59" i="15"/>
  <c r="S59" i="15"/>
  <c r="R59" i="15"/>
  <c r="Q59" i="15"/>
  <c r="P59" i="15"/>
  <c r="O59" i="15"/>
  <c r="N59" i="15"/>
  <c r="M59" i="15"/>
  <c r="L59" i="15"/>
  <c r="K59" i="15"/>
  <c r="J59" i="15"/>
  <c r="I59" i="15"/>
  <c r="H59" i="15"/>
  <c r="G59" i="15"/>
  <c r="F59" i="15"/>
  <c r="E59" i="15"/>
  <c r="D59" i="15"/>
  <c r="AL58" i="15"/>
  <c r="AK58" i="15"/>
  <c r="AJ58" i="15"/>
  <c r="AI58" i="15"/>
  <c r="AH58" i="15"/>
  <c r="AG58" i="15"/>
  <c r="AF58" i="15"/>
  <c r="AE58" i="15"/>
  <c r="AD58" i="15"/>
  <c r="AC58" i="15"/>
  <c r="AB58" i="15"/>
  <c r="AA58" i="15"/>
  <c r="Z58" i="15"/>
  <c r="Y58" i="15"/>
  <c r="X58" i="15"/>
  <c r="W58" i="15"/>
  <c r="V58" i="15"/>
  <c r="U58" i="15"/>
  <c r="T58" i="15"/>
  <c r="S58" i="15"/>
  <c r="R58" i="15"/>
  <c r="Q58" i="15"/>
  <c r="P58" i="15"/>
  <c r="O58" i="15"/>
  <c r="N58" i="15"/>
  <c r="M58" i="15"/>
  <c r="L58" i="15"/>
  <c r="K58" i="15"/>
  <c r="J58" i="15"/>
  <c r="I58" i="15"/>
  <c r="H58" i="15"/>
  <c r="G58" i="15"/>
  <c r="F58" i="15"/>
  <c r="E58" i="15"/>
  <c r="D58" i="15"/>
  <c r="AL57" i="15"/>
  <c r="AK57" i="15"/>
  <c r="AJ57" i="15"/>
  <c r="AI57" i="15"/>
  <c r="AH57" i="15"/>
  <c r="AG57" i="15"/>
  <c r="AF57" i="15"/>
  <c r="AE57" i="15"/>
  <c r="AD57" i="15"/>
  <c r="AC57" i="15"/>
  <c r="AB57" i="15"/>
  <c r="AA57" i="15"/>
  <c r="Z57" i="15"/>
  <c r="Y57" i="15"/>
  <c r="X57" i="15"/>
  <c r="W57" i="15"/>
  <c r="V57" i="15"/>
  <c r="U57" i="15"/>
  <c r="T57" i="15"/>
  <c r="S57" i="15"/>
  <c r="R57" i="15"/>
  <c r="Q57" i="15"/>
  <c r="P57" i="15"/>
  <c r="O57" i="15"/>
  <c r="N57" i="15"/>
  <c r="M57" i="15"/>
  <c r="L57" i="15"/>
  <c r="K57" i="15"/>
  <c r="J57" i="15"/>
  <c r="I57" i="15"/>
  <c r="H57" i="15"/>
  <c r="G57" i="15"/>
  <c r="F57" i="15"/>
  <c r="E57" i="15"/>
  <c r="D57" i="15"/>
  <c r="C55" i="15"/>
  <c r="C54" i="15"/>
  <c r="C53" i="15"/>
  <c r="C52" i="15"/>
  <c r="C51" i="15"/>
  <c r="C50" i="15"/>
  <c r="C49" i="15"/>
  <c r="C48" i="15"/>
  <c r="C47" i="15"/>
  <c r="C46" i="15"/>
  <c r="C45" i="15"/>
  <c r="C44" i="15"/>
  <c r="C43" i="15"/>
  <c r="C42" i="15"/>
  <c r="C41" i="15"/>
  <c r="C40" i="15"/>
  <c r="C39" i="15"/>
  <c r="C38" i="15"/>
  <c r="C37" i="15"/>
  <c r="C36" i="15"/>
  <c r="C35" i="15"/>
  <c r="C34" i="15"/>
  <c r="C33" i="15"/>
  <c r="C32" i="15"/>
  <c r="C31" i="15"/>
  <c r="C30" i="15"/>
  <c r="C29" i="15"/>
  <c r="C28" i="15"/>
  <c r="C27" i="15"/>
  <c r="C26" i="15"/>
  <c r="C25" i="15"/>
  <c r="C24" i="15"/>
  <c r="C23" i="15"/>
  <c r="C22" i="15"/>
  <c r="C21" i="15"/>
  <c r="C20" i="15"/>
  <c r="C19" i="15"/>
  <c r="C18" i="15"/>
  <c r="C17" i="15"/>
  <c r="C16" i="15"/>
  <c r="C15" i="15"/>
  <c r="C14" i="15"/>
  <c r="C13" i="15"/>
  <c r="C12" i="15"/>
  <c r="C11" i="15"/>
  <c r="C10" i="15"/>
  <c r="C9" i="15"/>
  <c r="AL5" i="15"/>
  <c r="AK5" i="15"/>
  <c r="AJ5" i="15"/>
  <c r="AI5" i="15"/>
  <c r="AH5" i="15"/>
  <c r="AG5" i="15"/>
  <c r="AF5" i="15"/>
  <c r="AE5" i="15"/>
  <c r="AD5" i="15"/>
  <c r="AC5" i="15"/>
  <c r="AB5" i="15"/>
  <c r="AA5" i="15"/>
  <c r="Z5" i="15"/>
  <c r="Y5" i="15"/>
  <c r="X5" i="15"/>
  <c r="W5" i="15"/>
  <c r="V5" i="15"/>
  <c r="U5" i="15"/>
  <c r="T5" i="15"/>
  <c r="S5" i="15"/>
  <c r="R5" i="15"/>
  <c r="Q5" i="15"/>
  <c r="P5" i="15"/>
  <c r="O5" i="15"/>
  <c r="N5" i="15"/>
  <c r="M5" i="15"/>
  <c r="L5" i="15"/>
  <c r="K5" i="15"/>
  <c r="J5" i="15"/>
  <c r="I5" i="15"/>
  <c r="H5" i="15"/>
  <c r="G5" i="15"/>
  <c r="F5" i="15"/>
  <c r="E5" i="15"/>
  <c r="D5" i="15"/>
</calcChain>
</file>

<file path=xl/sharedStrings.xml><?xml version="1.0" encoding="utf-8"?>
<sst xmlns="http://schemas.openxmlformats.org/spreadsheetml/2006/main" count="714" uniqueCount="352">
  <si>
    <t xml:space="preserve">Clinton National Airport </t>
  </si>
  <si>
    <t>KPI Overview - Data Sources</t>
  </si>
  <si>
    <t>Category Type</t>
  </si>
  <si>
    <t>Description</t>
  </si>
  <si>
    <t>Internal Notes</t>
  </si>
  <si>
    <t>Source File Name</t>
  </si>
  <si>
    <t>Baseline UoM</t>
  </si>
  <si>
    <t>Environmental</t>
  </si>
  <si>
    <t>Electrical Consumption</t>
  </si>
  <si>
    <t>Terminal</t>
  </si>
  <si>
    <t>Entergy Account 8599857</t>
  </si>
  <si>
    <t>LIT Terminal Electric 2021-2022.pdf</t>
  </si>
  <si>
    <t>kWh</t>
  </si>
  <si>
    <t>Parking Deck</t>
  </si>
  <si>
    <t>Entergy Account 3488731</t>
  </si>
  <si>
    <t>LIT Parking Deck Electric 2021-2022.pdf</t>
  </si>
  <si>
    <t>Natural Gas Consumption</t>
  </si>
  <si>
    <t>NG Utility Data.xlsx</t>
  </si>
  <si>
    <t>Water Consumption</t>
  </si>
  <si>
    <t xml:space="preserve">Account #20176280 and Account #20180454 </t>
  </si>
  <si>
    <t>LIT Terminal Water 0846_001.pdf</t>
  </si>
  <si>
    <t>Waste</t>
  </si>
  <si>
    <t>Landfill</t>
  </si>
  <si>
    <t>lbs</t>
  </si>
  <si>
    <t>Paper</t>
  </si>
  <si>
    <t>Bottles</t>
  </si>
  <si>
    <t>Water Bottles Saved</t>
  </si>
  <si>
    <t>#</t>
  </si>
  <si>
    <t>Liquid Diverted (liquid collection stations)</t>
  </si>
  <si>
    <t>gal</t>
  </si>
  <si>
    <t>Fuel Usage</t>
  </si>
  <si>
    <t>Gasoline</t>
  </si>
  <si>
    <t xml:space="preserve">Diesel </t>
  </si>
  <si>
    <t>Jet Fuel</t>
  </si>
  <si>
    <t>Fugitive GHG Emissions</t>
  </si>
  <si>
    <t>Refrigerant Leaks</t>
  </si>
  <si>
    <t>Deicing</t>
  </si>
  <si>
    <t>Aircraft Deicing/Anti Icing Fluid Used</t>
  </si>
  <si>
    <t>Pavement Deicers</t>
  </si>
  <si>
    <t>Noise</t>
  </si>
  <si>
    <t>Number of people within DNL 65</t>
  </si>
  <si>
    <t>is there a number to call or a website link to complain if needed?</t>
  </si>
  <si>
    <t>Number of noise related complaints</t>
  </si>
  <si>
    <t>Number of complainants</t>
  </si>
  <si>
    <t>Stormwater Sampling</t>
  </si>
  <si>
    <t># of samples completed during reporting year</t>
  </si>
  <si>
    <t># of samples above benchmark</t>
  </si>
  <si>
    <t>SPCC Compliance</t>
  </si>
  <si>
    <t># of significant spills</t>
  </si>
  <si>
    <t>Social</t>
  </si>
  <si>
    <t>Customer Appreciation Events?</t>
  </si>
  <si>
    <t>Health &amp; Wellness Clinics?</t>
  </si>
  <si>
    <t>Facebook Reach</t>
  </si>
  <si>
    <t xml:space="preserve"> (likes/comments/shares) per post</t>
  </si>
  <si>
    <t>Direct Jobs Provided</t>
  </si>
  <si>
    <t>Annual Comprehensive Financial Report; Page 90</t>
  </si>
  <si>
    <t>Employee Compensation</t>
  </si>
  <si>
    <t>Salaries &amp; Benefits</t>
  </si>
  <si>
    <t>Annual Comprehensive Financial Report; Page 37</t>
  </si>
  <si>
    <t>USD $</t>
  </si>
  <si>
    <t>Wifi Availability</t>
  </si>
  <si>
    <t>Is there a way to measure airport Wifi usage to have as a metric?  # of people using, agreeing to terms of use?</t>
  </si>
  <si>
    <t>Donations to Local Charities</t>
  </si>
  <si>
    <t>Blood drives hosted</t>
  </si>
  <si>
    <t>Exhibits of local artists?</t>
  </si>
  <si>
    <t>Employee Retention</t>
  </si>
  <si>
    <t xml:space="preserve"> Average years of work, retirements, quit/dismissal, new hire, promotion  OR % employed more that 5 yrs etc. </t>
  </si>
  <si>
    <t>Donations of clothing from lost and found</t>
  </si>
  <si>
    <t>Economic</t>
  </si>
  <si>
    <t>Total Passengers (in 000s)</t>
  </si>
  <si>
    <t>Annual Comprehensive Financial Report; Page 28</t>
  </si>
  <si>
    <t>Total Revenue</t>
  </si>
  <si>
    <t>Annual Comprehensive Financial Report; Page 34</t>
  </si>
  <si>
    <t>Total Operating Costs</t>
  </si>
  <si>
    <t>GHG Emissions - Other Asks</t>
  </si>
  <si>
    <t>Make/Model of aircraft using airport</t>
  </si>
  <si>
    <t>Ground Support Equipment - what equipment is airport owned/controlled versus tenant?</t>
  </si>
  <si>
    <t>Diesel Generators for back up power?</t>
  </si>
  <si>
    <t>Fleet Vehicles (passenger transport, maintenance, etc.) for airport</t>
  </si>
  <si>
    <t>Fire fighting equipment</t>
  </si>
  <si>
    <t>Account #8599847</t>
  </si>
  <si>
    <t>TERMINAL</t>
  </si>
  <si>
    <t>Reporting Month</t>
  </si>
  <si>
    <t>Service To</t>
  </si>
  <si>
    <t>Days</t>
  </si>
  <si>
    <t>Billed kW</t>
  </si>
  <si>
    <t>Billed kVA/kVAR</t>
  </si>
  <si>
    <t>Electric Fuel Charges</t>
  </si>
  <si>
    <t>Electric Non-Fuel Charges</t>
  </si>
  <si>
    <t>Electric Monthly Charges</t>
  </si>
  <si>
    <t>Monthly $/kWh</t>
  </si>
  <si>
    <t>Billed CCF</t>
  </si>
  <si>
    <t>Gas Fuel Charges</t>
  </si>
  <si>
    <t>Gas Non-Fuel Charges</t>
  </si>
  <si>
    <t>Gas Monthly Charges</t>
  </si>
  <si>
    <t>Monthly $/CCF</t>
  </si>
  <si>
    <t>Mailed Date</t>
  </si>
  <si>
    <t>Invoice</t>
  </si>
  <si>
    <t>----</t>
  </si>
  <si>
    <t>Account #3488731</t>
  </si>
  <si>
    <t>PARKING DECK</t>
  </si>
  <si>
    <t>Location</t>
  </si>
  <si>
    <t>Census tract 2010 ID</t>
  </si>
  <si>
    <t>County Name</t>
  </si>
  <si>
    <t>State/Territory</t>
  </si>
  <si>
    <t>Percent Black or African American alone</t>
  </si>
  <si>
    <t>Percent American Indian / Alaska Native</t>
  </si>
  <si>
    <t>Percent Asian</t>
  </si>
  <si>
    <t>Percent Native Hawaiian or Pacific</t>
  </si>
  <si>
    <t>Percent two or more races</t>
  </si>
  <si>
    <t>Percent White</t>
  </si>
  <si>
    <t>Percent Hispanic or Latino</t>
  </si>
  <si>
    <t>Percent other races</t>
  </si>
  <si>
    <t>Percent age under 10</t>
  </si>
  <si>
    <t>Percent age 10 to 64</t>
  </si>
  <si>
    <t>Percent age over 64</t>
  </si>
  <si>
    <t>Total threshold criteria exceeded</t>
  </si>
  <si>
    <t>Total categories exceeded</t>
  </si>
  <si>
    <t>Identified as disadvantaged without considering neighbors</t>
  </si>
  <si>
    <t>Identified as disadvantaged based on neighbors and relaxed low income threshold only</t>
  </si>
  <si>
    <t>Identified as disadvantaged due to tribal overlap</t>
  </si>
  <si>
    <t>Identified as disadvantaged</t>
  </si>
  <si>
    <t>Percentage of tract that is disadvantaged by area</t>
  </si>
  <si>
    <t>Share of neighbors that are identified as disadvantaged</t>
  </si>
  <si>
    <t>Total population</t>
  </si>
  <si>
    <t>Adjusted percent of individuals below 200% Federal Poverty Line (percentile)</t>
  </si>
  <si>
    <t>Adjusted percent of individuals below 200% Federal Poverty Line</t>
  </si>
  <si>
    <t>Is low income?</t>
  </si>
  <si>
    <t>Income data has been estimated based on geographic neighbor income</t>
  </si>
  <si>
    <t>Greater than or equal to the 90th percentile for expected agriculture loss rate and is low income?</t>
  </si>
  <si>
    <t>Expected agricultural loss rate (Natural Hazards Risk Index) (percentile)</t>
  </si>
  <si>
    <t>Expected agricultural loss rate (Natural Hazards Risk Index)</t>
  </si>
  <si>
    <t>Greater than or equal to the 90th percentile for expected building loss rate and is low income?</t>
  </si>
  <si>
    <t>Expected building loss rate (Natural Hazards Risk Index) (percentile)</t>
  </si>
  <si>
    <t>Expected building loss rate (Natural Hazards Risk Index)</t>
  </si>
  <si>
    <t>Greater than or equal to the 90th percentile for expected population loss rate and is low income?</t>
  </si>
  <si>
    <t>Expected population loss rate (Natural Hazards Risk Index) (percentile)</t>
  </si>
  <si>
    <t>Expected population loss rate (Natural Hazards Risk Index)</t>
  </si>
  <si>
    <t>Share of properties at risk of flood in 30 years (percentile)</t>
  </si>
  <si>
    <t>Share of properties at risk of flood in 30 years</t>
  </si>
  <si>
    <t>Greater than or equal to the 90th percentile for share of properties at risk of flood in 30 years</t>
  </si>
  <si>
    <t>Greater than or equal to the 90th percentile for share of properties at risk of flood in 30 years and is low income?</t>
  </si>
  <si>
    <t>Share of properties at risk of fire in 30 years (percentile)</t>
  </si>
  <si>
    <t>Share of properties at risk of fire in 30 years</t>
  </si>
  <si>
    <t>Greater than or equal to the 90th percentile for share of properties at risk of fire in 30 years</t>
  </si>
  <si>
    <t>Greater than or equal to the 90th percentile for share of properties at risk of fire in 30 years and is low income?</t>
  </si>
  <si>
    <t>Greater than or equal to the 90th percentile for energy burden and is low income?</t>
  </si>
  <si>
    <t>Energy burden (percentile)</t>
  </si>
  <si>
    <t>Energy burden</t>
  </si>
  <si>
    <t>Greater than or equal to the 90th percentile for PM2.5 exposure and is low income?</t>
  </si>
  <si>
    <t>PM2.5 in the air (percentile)</t>
  </si>
  <si>
    <t>PM2.5 in the air</t>
  </si>
  <si>
    <t>Greater than or equal to the 90th percentile for diesel particulate matter and is low income?</t>
  </si>
  <si>
    <t>Diesel particulate matter exposure (percentile)</t>
  </si>
  <si>
    <t>Diesel particulate matter exposure</t>
  </si>
  <si>
    <t>Greater than or equal to the 90th percentile for traffic proximity and is low income?</t>
  </si>
  <si>
    <t>Traffic proximity and volume (percentile)</t>
  </si>
  <si>
    <t>Traffic proximity and volume</t>
  </si>
  <si>
    <t>Greater than or equal to the 90th percentile for DOT transit barriers and is low income?</t>
  </si>
  <si>
    <t>DOT Travel Barriers Score (percentile)</t>
  </si>
  <si>
    <t>Greater than or equal to the 90th percentile for housing burden and is low income?</t>
  </si>
  <si>
    <t>Housing burden (percent) (percentile)</t>
  </si>
  <si>
    <t>Housing burden (percent)</t>
  </si>
  <si>
    <t>Greater than or equal to the 90th percentile for lead paint, the median house value is less than 90th percentile and is low income?</t>
  </si>
  <si>
    <t>Percent pre-1960s housing (lead paint indicator) (percentile)</t>
  </si>
  <si>
    <t>Percent pre-1960s housing (lead paint indicator)</t>
  </si>
  <si>
    <t>Median value ($) of owner-occupied housing units (percentile)</t>
  </si>
  <si>
    <t>Median value ($) of owner-occupied housing units</t>
  </si>
  <si>
    <t>Greater than or equal to the 90th percentile for share of the tract's land area that is covered by impervious surface or cropland as a percent and is low income?</t>
  </si>
  <si>
    <t>Greater than or equal to the 90th percentile for share of the tract's land area that is covered by impervious surface or cropland as a percent</t>
  </si>
  <si>
    <t>Share of the tract's land area that is covered by impervious surface or cropland as a percent</t>
  </si>
  <si>
    <t>Share of the tract's land area that is covered by impervious surface or cropland as a percent (percentile)</t>
  </si>
  <si>
    <t>Does the tract have at least 35 acres in it?</t>
  </si>
  <si>
    <t>Tract experienced historic underinvestment and remains low income</t>
  </si>
  <si>
    <t>Tract experienced historic underinvestment</t>
  </si>
  <si>
    <t>Share of homes with no kitchen or indoor plumbing (percentile)</t>
  </si>
  <si>
    <t>Share of homes with no kitchen or indoor plumbing (percent)</t>
  </si>
  <si>
    <t>Greater than or equal to the 90th percentile for proximity to hazardous waste facilities and is low income?</t>
  </si>
  <si>
    <t>Proximity to hazardous waste sites (percentile)</t>
  </si>
  <si>
    <t>Proximity to hazardous waste sites</t>
  </si>
  <si>
    <t>Greater than or equal to the 90th percentile for proximity to superfund sites and is low income?</t>
  </si>
  <si>
    <t>Proximity to NPL (Superfund) sites (percentile)</t>
  </si>
  <si>
    <t>Proximity to NPL (Superfund) sites</t>
  </si>
  <si>
    <t>Greater than or equal to the 90th percentile for proximity to RMP sites and is low income?</t>
  </si>
  <si>
    <t>Proximity to Risk Management Plan (RMP) facilities (percentile)</t>
  </si>
  <si>
    <t>Proximity to Risk Management Plan (RMP) facilities</t>
  </si>
  <si>
    <t>Is there at least one Formerly Used Defense Site (FUDS) in the tract?</t>
  </si>
  <si>
    <t>Is there at least one abandoned mine in this census tract?</t>
  </si>
  <si>
    <t>There is at least one abandoned mine in this census tract and the tract is low income.</t>
  </si>
  <si>
    <t>There is at least one Formerly Used Defense Site (FUDS) in the tract and the tract is low income.</t>
  </si>
  <si>
    <t>Is there at least one Formerly Used Defense Site (FUDS) in the tract, where missing data is treated as False?</t>
  </si>
  <si>
    <t>Is there at least one abandoned mine in this census tract, where missing data is treated as False?</t>
  </si>
  <si>
    <t>Greater than or equal to the 90th percentile for wastewater discharge and is low income?</t>
  </si>
  <si>
    <t>Wastewater discharge (percentile)</t>
  </si>
  <si>
    <t>Wastewater discharge</t>
  </si>
  <si>
    <t>Greater than or equal to the 90th percentile for leaky underground storage tanks and is low income?</t>
  </si>
  <si>
    <t>Leaky underground storage tanks (percentile)</t>
  </si>
  <si>
    <t>Leaky underground storage tanks</t>
  </si>
  <si>
    <t>Greater than or equal to the 90th percentile for asthma and is low income?</t>
  </si>
  <si>
    <t>Current asthma among adults aged greater than or equal to 18 years (percentile)</t>
  </si>
  <si>
    <t>Current asthma among adults aged greater than or equal to 18 years</t>
  </si>
  <si>
    <t>Greater than or equal to the 90th percentile for diabetes and is low income?</t>
  </si>
  <si>
    <t>Diagnosed diabetes among adults aged greater than or equal to 18 years (percentile)</t>
  </si>
  <si>
    <t>Diagnosed diabetes among adults aged greater than or equal to 18 years</t>
  </si>
  <si>
    <t>Greater than or equal to the 90th percentile for heart disease and is low income?</t>
  </si>
  <si>
    <t>Coronary heart disease among adults aged greater than or equal to 18 years (percentile)</t>
  </si>
  <si>
    <t>Coronary heart disease among adults aged greater than or equal to 18 years</t>
  </si>
  <si>
    <t>Greater than or equal to the 90th percentile for low life expectancy and is low income?</t>
  </si>
  <si>
    <t>Low life expectancy (percentile)</t>
  </si>
  <si>
    <t>Life expectancy (years)</t>
  </si>
  <si>
    <t>Greater than or equal to the 90th percentile for low median household income as a percent of area median income and has low HS attainment?</t>
  </si>
  <si>
    <t>Low median household income as a percent of area median income (percentile)</t>
  </si>
  <si>
    <t>Median household income as a percent of area median income</t>
  </si>
  <si>
    <t>Greater than or equal to the 90th percentile for households in linguistic isolation and has low HS attainment?</t>
  </si>
  <si>
    <t>Linguistic isolation (percent) (percentile)</t>
  </si>
  <si>
    <t>Linguistic isolation (percent)</t>
  </si>
  <si>
    <t>Greater than or equal to the 90th percentile for unemployment and has low HS attainment?</t>
  </si>
  <si>
    <t>Unemployment (percent) (percentile)</t>
  </si>
  <si>
    <t>Unemployment (percent)</t>
  </si>
  <si>
    <t>Greater than or equal to the 90th percentile for households at or below 100% federal poverty level and has low HS attainment?</t>
  </si>
  <si>
    <t>Percent of individuals below 200% Federal Poverty Line (percentile)</t>
  </si>
  <si>
    <t>Percent of individuals below 200% Federal Poverty Line</t>
  </si>
  <si>
    <t>Percent of individuals &lt; 100% Federal Poverty Line (percentile)</t>
  </si>
  <si>
    <t>Percent of individuals &lt; 100% Federal Poverty Line</t>
  </si>
  <si>
    <t>Percent individuals age 25 or over with less than high school degree (percentile)</t>
  </si>
  <si>
    <t>Percent individuals age 25 or over with less than high school degree</t>
  </si>
  <si>
    <t>Percent of residents who are not currently enrolled in higher ed</t>
  </si>
  <si>
    <t>Unemployment (percent) in 2009 (island areas) and 2010 (states and PR)</t>
  </si>
  <si>
    <t>Percentage households below 100% of federal poverty line in 2009 (island areas) and 2010 (states and PR)</t>
  </si>
  <si>
    <t>Greater than or equal to the 90th percentile for unemployment and has low HS education in 2009 (island areas)?</t>
  </si>
  <si>
    <t>Greater than or equal to the 90th percentile for households at or below 100% federal poverty level and has low HS education in 2009 (island areas)?</t>
  </si>
  <si>
    <t>Greater than or equal to the 90th percentile for low median household income as a percent of area median income and has low HS education in 2009 (island areas)?</t>
  </si>
  <si>
    <t>Number of Tribal areas within Census tract for Alaska</t>
  </si>
  <si>
    <t>Names of Tribal areas within Census tract</t>
  </si>
  <si>
    <t>Percent of the Census tract that is within Tribal areas</t>
  </si>
  <si>
    <t>Located In</t>
  </si>
  <si>
    <t>05119000200</t>
  </si>
  <si>
    <t>Pulaski County</t>
  </si>
  <si>
    <t>Arkansas</t>
  </si>
  <si>
    <t>Affected</t>
  </si>
  <si>
    <t>05119000500</t>
  </si>
  <si>
    <t>05119002600</t>
  </si>
  <si>
    <t>05119002700</t>
  </si>
  <si>
    <t>05119004001</t>
  </si>
  <si>
    <t>05119004007</t>
  </si>
  <si>
    <t>05119004600</t>
  </si>
  <si>
    <t>Electricity Consumption (kWh)</t>
  </si>
  <si>
    <t>Data provided by Janet Hicks of Entergy on 2022-12-15</t>
  </si>
  <si>
    <t>Account #</t>
  </si>
  <si>
    <t>Include?</t>
  </si>
  <si>
    <t>Long Description</t>
  </si>
  <si>
    <t>CARGO ACCT</t>
  </si>
  <si>
    <t>OLD FAA TOWER SITE</t>
  </si>
  <si>
    <t>LR MUNICIPAL AIRPORT</t>
  </si>
  <si>
    <t>AIRFIELD MAINTENANCE FACILITY</t>
  </si>
  <si>
    <t>CLINTON NATIONAL AIRPORT</t>
  </si>
  <si>
    <t>AIR CARGO 2, STE., 4A</t>
  </si>
  <si>
    <t>LRMAC</t>
  </si>
  <si>
    <t>L R MUN AIRPORT</t>
  </si>
  <si>
    <t>L R MUNICIPAL AIRPORT</t>
  </si>
  <si>
    <t>DTFASW-08-U-00005</t>
  </si>
  <si>
    <t>RTR DTFA07-02-U-03105</t>
  </si>
  <si>
    <t>Medium Description</t>
  </si>
  <si>
    <t>LR MUNICIPAL AIRPORT PARKING DECK</t>
  </si>
  <si>
    <t>FAA</t>
  </si>
  <si>
    <t>FAA LITTLE ROCK SSC</t>
  </si>
  <si>
    <t>Address</t>
  </si>
  <si>
    <t>1000 TEMPLE ST</t>
  </si>
  <si>
    <t>AMF TOWER</t>
  </si>
  <si>
    <t>1000 TEMPLE ST E 10TH EXIT 10</t>
  </si>
  <si>
    <t>1100 TEMPLE ST</t>
  </si>
  <si>
    <t>1 AIRPORT RD  NEW MAINTENANCE BLDG</t>
  </si>
  <si>
    <t>2400 DAVID GRUNDFEST JR DR</t>
  </si>
  <si>
    <t>3301 E ROOSEVELT RD</t>
  </si>
  <si>
    <t>AIR CARGO 3</t>
  </si>
  <si>
    <t>AIR CARGO 2</t>
  </si>
  <si>
    <t>1100 HARRINGTON AVE</t>
  </si>
  <si>
    <t>2201 CRISP DR</t>
  </si>
  <si>
    <t>1 AIRPORT RD</t>
  </si>
  <si>
    <t>1701 BOND AVE</t>
  </si>
  <si>
    <t>L R AIRPORT</t>
  </si>
  <si>
    <t>WATER FEATURE AIRPORT DR</t>
  </si>
  <si>
    <t>EAST AIRFIELD ELECTRICAL VAULT</t>
  </si>
  <si>
    <t>5016 E ROOSEVELT RD</t>
  </si>
  <si>
    <t>E 10TH H ST EXIT 2</t>
  </si>
  <si>
    <t>E 10TH ST EXIT 8</t>
  </si>
  <si>
    <t>1 AIRPORT RD GSE PARKING PAD</t>
  </si>
  <si>
    <t>4200 E 35TH ST</t>
  </si>
  <si>
    <t>ADAMS FLD AIRPORT BUS ACCT</t>
  </si>
  <si>
    <t>WEST AIRFIELD ELECTRICAL VAULT</t>
  </si>
  <si>
    <t>ARFF STATION 22</t>
  </si>
  <si>
    <t>E 38TH E OF HWY 365</t>
  </si>
  <si>
    <t>E 41ST E OF HWY 365</t>
  </si>
  <si>
    <t>2601 GRUNDFEST DR</t>
  </si>
  <si>
    <t>4300 33RD ST</t>
  </si>
  <si>
    <t>2019 TOTAL</t>
  </si>
  <si>
    <t>2020 TOTAL</t>
  </si>
  <si>
    <t>2021 TOTAL</t>
  </si>
  <si>
    <t>2022 YTD TOTAL</t>
  </si>
  <si>
    <t>2019 IWH INCLUDED</t>
  </si>
  <si>
    <t>TOTAL KWH INCLUDED</t>
  </si>
  <si>
    <t>TOTAL KWH</t>
  </si>
  <si>
    <t>% Included</t>
  </si>
  <si>
    <t xml:space="preserve">Entergy Account List </t>
  </si>
  <si>
    <t>Column J completed by Randy Ellison on 2023-01-04</t>
  </si>
  <si>
    <t>Contract Account</t>
  </si>
  <si>
    <t>Long description</t>
  </si>
  <si>
    <t>Business Partner</t>
  </si>
  <si>
    <t>Medium description</t>
  </si>
  <si>
    <t>Full Address</t>
  </si>
  <si>
    <t>City 1</t>
  </si>
  <si>
    <t>State</t>
  </si>
  <si>
    <t>Device Number</t>
  </si>
  <si>
    <t>INCLUDE?</t>
  </si>
  <si>
    <t>(AKA: Under Airport Operational Control)</t>
  </si>
  <si>
    <t>LITTLE ROCK</t>
  </si>
  <si>
    <t>AR</t>
  </si>
  <si>
    <t>AM11240448</t>
  </si>
  <si>
    <t>Yes</t>
  </si>
  <si>
    <t>AM10267075</t>
  </si>
  <si>
    <t>AM11240452</t>
  </si>
  <si>
    <t>No</t>
  </si>
  <si>
    <t>AM11440588</t>
  </si>
  <si>
    <t>AM10101707</t>
  </si>
  <si>
    <t>AM10101712</t>
  </si>
  <si>
    <t>AM10100643</t>
  </si>
  <si>
    <t>AM12154875</t>
  </si>
  <si>
    <t>AM12828084</t>
  </si>
  <si>
    <t>AM10100644</t>
  </si>
  <si>
    <t>AM10346881</t>
  </si>
  <si>
    <t>AM11240470</t>
  </si>
  <si>
    <t>AM11445022</t>
  </si>
  <si>
    <t>AM11240469</t>
  </si>
  <si>
    <t>AM12148214</t>
  </si>
  <si>
    <t>AM12866819</t>
  </si>
  <si>
    <t>AM11738426</t>
  </si>
  <si>
    <t>AM12157094</t>
  </si>
  <si>
    <t>AM11445023</t>
  </si>
  <si>
    <t>AM10101713</t>
  </si>
  <si>
    <t>AM10022554</t>
  </si>
  <si>
    <t>AM10101710</t>
  </si>
  <si>
    <t>AM11727600</t>
  </si>
  <si>
    <t>AM11240449</t>
  </si>
  <si>
    <t>AM10346882</t>
  </si>
  <si>
    <t>AM10101708</t>
  </si>
  <si>
    <t>AM11646583</t>
  </si>
  <si>
    <t>AM10101965</t>
  </si>
  <si>
    <t>AM10101709</t>
  </si>
  <si>
    <t>COLLEGE STATION</t>
  </si>
  <si>
    <t>AM11728381</t>
  </si>
  <si>
    <t>AM11647109</t>
  </si>
  <si>
    <t>AM14176317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</si>
</sst>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8" formatCode="&quot;$&quot;#,##0.00_);[Red]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[$-409]mmm\-yy;@"/>
    <numFmt numFmtId="165" formatCode="0.0%"/>
  </numFmts>
  <fonts count="3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0"/>
      <name val="Verdana"/>
      <family val="2"/>
    </font>
    <font>
      <u/>
      <sz val="10"/>
      <color indexed="12"/>
      <name val="Verdana"/>
      <family val="2"/>
    </font>
    <font>
      <b/>
      <sz val="11"/>
      <color rgb="FFFF0000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color rgb="FF000000"/>
      <name val="Calibri"/>
      <family val="2"/>
    </font>
    <font>
      <sz val="8"/>
      <color theme="1"/>
      <name val="Arial"/>
      <family val="2"/>
    </font>
    <font>
      <sz val="8"/>
      <color rgb="FF000000"/>
      <name val="Arial"/>
      <family val="2"/>
    </font>
    <font>
      <b/>
      <sz val="11"/>
      <color rgb="FF000000"/>
      <name val="Calibri"/>
      <family val="2"/>
    </font>
    <font>
      <b/>
      <sz val="8"/>
      <color theme="1"/>
      <name val="Arial"/>
      <family val="2"/>
    </font>
    <font>
      <b/>
      <sz val="8"/>
      <color rgb="FF000000"/>
      <name val="Arial"/>
      <family val="2"/>
    </font>
    <font>
      <sz val="9"/>
      <color theme="1"/>
      <name val="Calibri"/>
      <family val="2"/>
      <scheme val="minor"/>
    </font>
    <font>
      <i/>
      <sz val="14"/>
      <color theme="1"/>
      <name val="Calibri"/>
      <family val="2"/>
      <scheme val="minor"/>
    </font>
    <font>
      <sz val="11"/>
      <name val="Calibri"/>
      <family val="2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</fonts>
  <fills count="40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2CC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31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0" fontId="6" fillId="0" borderId="0" applyNumberFormat="0" applyFill="0" applyBorder="0" applyAlignment="0" applyProtection="0">
      <alignment vertical="top"/>
      <protection locked="0"/>
    </xf>
    <xf numFmtId="9" fontId="5" fillId="0" borderId="0" applyFont="0" applyFill="0" applyBorder="0" applyAlignment="0" applyProtection="0"/>
    <xf numFmtId="0" fontId="5" fillId="0" borderId="0"/>
    <xf numFmtId="0" fontId="17" fillId="0" borderId="0"/>
    <xf numFmtId="43" fontId="17" fillId="0" borderId="0" applyFon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22" applyNumberFormat="0" applyFill="0" applyAlignment="0" applyProtection="0"/>
    <xf numFmtId="0" fontId="20" fillId="0" borderId="23" applyNumberFormat="0" applyFill="0" applyAlignment="0" applyProtection="0"/>
    <xf numFmtId="0" fontId="21" fillId="0" borderId="24" applyNumberFormat="0" applyFill="0" applyAlignment="0" applyProtection="0"/>
    <xf numFmtId="0" fontId="21" fillId="0" borderId="0" applyNumberFormat="0" applyFill="0" applyBorder="0" applyAlignment="0" applyProtection="0"/>
    <xf numFmtId="0" fontId="22" fillId="9" borderId="0" applyNumberFormat="0" applyBorder="0" applyAlignment="0" applyProtection="0"/>
    <xf numFmtId="0" fontId="23" fillId="10" borderId="0" applyNumberFormat="0" applyBorder="0" applyAlignment="0" applyProtection="0"/>
    <xf numFmtId="0" fontId="24" fillId="11" borderId="0" applyNumberFormat="0" applyBorder="0" applyAlignment="0" applyProtection="0"/>
    <xf numFmtId="0" fontId="25" fillId="12" borderId="25" applyNumberFormat="0" applyAlignment="0" applyProtection="0"/>
    <xf numFmtId="0" fontId="26" fillId="13" borderId="26" applyNumberFormat="0" applyAlignment="0" applyProtection="0"/>
    <xf numFmtId="0" fontId="27" fillId="13" borderId="25" applyNumberFormat="0" applyAlignment="0" applyProtection="0"/>
    <xf numFmtId="0" fontId="28" fillId="0" borderId="27" applyNumberFormat="0" applyFill="0" applyAlignment="0" applyProtection="0"/>
    <xf numFmtId="0" fontId="29" fillId="14" borderId="28" applyNumberFormat="0" applyAlignment="0" applyProtection="0"/>
    <xf numFmtId="0" fontId="30" fillId="0" borderId="0" applyNumberFormat="0" applyFill="0" applyBorder="0" applyAlignment="0" applyProtection="0"/>
    <xf numFmtId="0" fontId="1" fillId="15" borderId="29" applyNumberFormat="0" applyFont="0" applyAlignment="0" applyProtection="0"/>
    <xf numFmtId="0" fontId="31" fillId="0" borderId="0" applyNumberFormat="0" applyFill="0" applyBorder="0" applyAlignment="0" applyProtection="0"/>
    <xf numFmtId="0" fontId="2" fillId="0" borderId="30" applyNumberFormat="0" applyFill="0" applyAlignment="0" applyProtection="0"/>
    <xf numFmtId="0" fontId="32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32" fillId="20" borderId="0" applyNumberFormat="0" applyBorder="0" applyAlignment="0" applyProtection="0"/>
    <xf numFmtId="0" fontId="1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32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32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32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35" borderId="0" applyNumberFormat="0" applyBorder="0" applyAlignment="0" applyProtection="0"/>
    <xf numFmtId="0" fontId="32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38" borderId="0" applyNumberFormat="0" applyBorder="0" applyAlignment="0" applyProtection="0"/>
    <xf numFmtId="0" fontId="1" fillId="39" borderId="0" applyNumberFormat="0" applyBorder="0" applyAlignment="0" applyProtection="0"/>
    <xf numFmtId="0" fontId="1" fillId="0" borderId="0"/>
  </cellStyleXfs>
  <cellXfs count="73">
    <xf numFmtId="0" fontId="0" fillId="0" borderId="0" xfId="0"/>
    <xf numFmtId="0" fontId="2" fillId="0" borderId="0" xfId="0" applyFont="1"/>
    <xf numFmtId="0" fontId="4" fillId="0" borderId="0" xfId="0" applyFont="1"/>
    <xf numFmtId="44" fontId="0" fillId="0" borderId="0" xfId="1" applyFont="1"/>
    <xf numFmtId="14" fontId="0" fillId="0" borderId="9" xfId="0" applyNumberFormat="1" applyBorder="1"/>
    <xf numFmtId="0" fontId="0" fillId="0" borderId="9" xfId="0" applyBorder="1"/>
    <xf numFmtId="4" fontId="0" fillId="0" borderId="9" xfId="0" applyNumberFormat="1" applyBorder="1"/>
    <xf numFmtId="8" fontId="0" fillId="0" borderId="9" xfId="0" applyNumberFormat="1" applyBorder="1"/>
    <xf numFmtId="0" fontId="2" fillId="0" borderId="0" xfId="0" applyFont="1" applyAlignment="1">
      <alignment horizontal="center" vertical="center" wrapText="1"/>
    </xf>
    <xf numFmtId="164" fontId="0" fillId="0" borderId="9" xfId="0" applyNumberFormat="1" applyBorder="1"/>
    <xf numFmtId="0" fontId="2" fillId="3" borderId="4" xfId="0" applyFont="1" applyFill="1" applyBorder="1" applyAlignment="1">
      <alignment horizontal="center" vertical="center" wrapText="1"/>
    </xf>
    <xf numFmtId="14" fontId="0" fillId="4" borderId="9" xfId="0" applyNumberFormat="1" applyFill="1" applyBorder="1"/>
    <xf numFmtId="0" fontId="0" fillId="4" borderId="9" xfId="0" applyFill="1" applyBorder="1"/>
    <xf numFmtId="4" fontId="0" fillId="4" borderId="9" xfId="0" applyNumberFormat="1" applyFill="1" applyBorder="1"/>
    <xf numFmtId="8" fontId="0" fillId="4" borderId="9" xfId="0" applyNumberFormat="1" applyFill="1" applyBorder="1"/>
    <xf numFmtId="164" fontId="0" fillId="4" borderId="9" xfId="0" applyNumberFormat="1" applyFill="1" applyBorder="1"/>
    <xf numFmtId="3" fontId="0" fillId="0" borderId="0" xfId="0" applyNumberFormat="1"/>
    <xf numFmtId="0" fontId="0" fillId="0" borderId="0" xfId="0" applyAlignment="1">
      <alignment horizontal="center"/>
    </xf>
    <xf numFmtId="0" fontId="4" fillId="3" borderId="16" xfId="0" applyFont="1" applyFill="1" applyBorder="1" applyAlignment="1">
      <alignment horizontal="center" vertical="center" wrapText="1"/>
    </xf>
    <xf numFmtId="0" fontId="0" fillId="0" borderId="4" xfId="0" applyBorder="1" applyAlignment="1">
      <alignment wrapText="1"/>
    </xf>
    <xf numFmtId="0" fontId="3" fillId="0" borderId="4" xfId="0" applyFont="1" applyBorder="1" applyAlignment="1">
      <alignment wrapText="1"/>
    </xf>
    <xf numFmtId="0" fontId="8" fillId="0" borderId="0" xfId="0" applyFont="1"/>
    <xf numFmtId="0" fontId="8" fillId="0" borderId="0" xfId="0" applyFont="1" applyAlignment="1">
      <alignment wrapText="1"/>
    </xf>
    <xf numFmtId="0" fontId="0" fillId="0" borderId="10" xfId="0" applyBorder="1" applyAlignment="1">
      <alignment wrapText="1"/>
    </xf>
    <xf numFmtId="0" fontId="3" fillId="0" borderId="4" xfId="0" applyFont="1" applyBorder="1"/>
    <xf numFmtId="0" fontId="0" fillId="0" borderId="13" xfId="0" applyBorder="1" applyAlignment="1">
      <alignment wrapText="1"/>
    </xf>
    <xf numFmtId="0" fontId="0" fillId="0" borderId="11" xfId="0" applyBorder="1" applyAlignment="1">
      <alignment horizontal="center" wrapText="1"/>
    </xf>
    <xf numFmtId="0" fontId="0" fillId="0" borderId="14" xfId="0" applyBorder="1" applyAlignment="1">
      <alignment horizontal="center" wrapText="1"/>
    </xf>
    <xf numFmtId="0" fontId="0" fillId="0" borderId="15" xfId="0" applyBorder="1" applyAlignment="1">
      <alignment wrapText="1"/>
    </xf>
    <xf numFmtId="0" fontId="0" fillId="0" borderId="12" xfId="0" applyBorder="1" applyAlignment="1">
      <alignment horizontal="center" wrapText="1"/>
    </xf>
    <xf numFmtId="0" fontId="3" fillId="0" borderId="13" xfId="0" applyFont="1" applyBorder="1" applyAlignment="1">
      <alignment wrapText="1"/>
    </xf>
    <xf numFmtId="0" fontId="0" fillId="0" borderId="19" xfId="0" applyBorder="1" applyAlignment="1">
      <alignment wrapText="1"/>
    </xf>
    <xf numFmtId="0" fontId="3" fillId="0" borderId="13" xfId="0" applyFont="1" applyBorder="1"/>
    <xf numFmtId="0" fontId="0" fillId="0" borderId="18" xfId="0" applyBorder="1" applyAlignment="1">
      <alignment horizontal="center" wrapText="1"/>
    </xf>
    <xf numFmtId="0" fontId="0" fillId="0" borderId="20" xfId="0" applyBorder="1" applyAlignment="1">
      <alignment horizontal="center" wrapText="1"/>
    </xf>
    <xf numFmtId="0" fontId="0" fillId="0" borderId="16" xfId="0" applyBorder="1" applyAlignment="1">
      <alignment wrapText="1"/>
    </xf>
    <xf numFmtId="0" fontId="0" fillId="0" borderId="17" xfId="0" applyBorder="1" applyAlignment="1">
      <alignment horizontal="center" wrapText="1"/>
    </xf>
    <xf numFmtId="0" fontId="9" fillId="0" borderId="3" xfId="0" applyFont="1" applyBorder="1" applyAlignment="1">
      <alignment horizontal="right" vertical="center"/>
    </xf>
    <xf numFmtId="0" fontId="10" fillId="0" borderId="1" xfId="0" applyFont="1" applyBorder="1" applyAlignment="1">
      <alignment vertical="center"/>
    </xf>
    <xf numFmtId="0" fontId="14" fillId="8" borderId="21" xfId="0" applyFont="1" applyFill="1" applyBorder="1" applyAlignment="1">
      <alignment horizontal="center" vertical="center" wrapText="1"/>
    </xf>
    <xf numFmtId="0" fontId="14" fillId="8" borderId="1" xfId="0" applyFont="1" applyFill="1" applyBorder="1" applyAlignment="1">
      <alignment horizontal="center" vertical="center" wrapText="1"/>
    </xf>
    <xf numFmtId="0" fontId="11" fillId="8" borderId="1" xfId="0" applyFont="1" applyFill="1" applyBorder="1" applyAlignment="1">
      <alignment horizontal="center" vertical="center" wrapText="1"/>
    </xf>
    <xf numFmtId="0" fontId="10" fillId="8" borderId="1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15" fillId="2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horizontal="center"/>
    </xf>
    <xf numFmtId="0" fontId="2" fillId="0" borderId="0" xfId="0" applyFont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164" fontId="0" fillId="2" borderId="0" xfId="0" applyNumberFormat="1" applyFill="1" applyAlignment="1">
      <alignment horizontal="center"/>
    </xf>
    <xf numFmtId="0" fontId="0" fillId="2" borderId="0" xfId="0" applyFill="1" applyAlignment="1">
      <alignment horizontal="center"/>
    </xf>
    <xf numFmtId="3" fontId="2" fillId="0" borderId="0" xfId="0" applyNumberFormat="1" applyFont="1"/>
    <xf numFmtId="0" fontId="2" fillId="0" borderId="5" xfId="0" applyFont="1" applyBorder="1"/>
    <xf numFmtId="0" fontId="2" fillId="2" borderId="5" xfId="0" applyFont="1" applyFill="1" applyBorder="1" applyAlignment="1">
      <alignment horizontal="center"/>
    </xf>
    <xf numFmtId="3" fontId="2" fillId="0" borderId="5" xfId="0" applyNumberFormat="1" applyFont="1" applyBorder="1"/>
    <xf numFmtId="0" fontId="16" fillId="0" borderId="0" xfId="0" applyFont="1"/>
    <xf numFmtId="0" fontId="7" fillId="0" borderId="0" xfId="0" applyFont="1" applyAlignment="1">
      <alignment horizontal="center" vertical="center"/>
    </xf>
    <xf numFmtId="0" fontId="7" fillId="2" borderId="0" xfId="0" applyFont="1" applyFill="1" applyAlignment="1">
      <alignment horizontal="center" vertical="center"/>
    </xf>
    <xf numFmtId="165" fontId="0" fillId="0" borderId="0" xfId="2" applyNumberFormat="1" applyFont="1"/>
    <xf numFmtId="0" fontId="0" fillId="0" borderId="4" xfId="0" applyBorder="1" applyAlignment="1">
      <alignment textRotation="45" wrapText="1"/>
    </xf>
    <xf numFmtId="0" fontId="0" fillId="0" borderId="0" xfId="0" quotePrefix="1"/>
    <xf numFmtId="0" fontId="0" fillId="6" borderId="7" xfId="0" applyFill="1" applyBorder="1" applyAlignment="1">
      <alignment horizontal="center" vertical="center" textRotation="90" wrapText="1"/>
    </xf>
    <xf numFmtId="0" fontId="0" fillId="6" borderId="8" xfId="0" applyFill="1" applyBorder="1" applyAlignment="1">
      <alignment horizontal="center" vertical="center" textRotation="90" wrapText="1"/>
    </xf>
    <xf numFmtId="0" fontId="0" fillId="6" borderId="6" xfId="0" applyFill="1" applyBorder="1" applyAlignment="1">
      <alignment horizontal="center" vertical="center" textRotation="90" wrapText="1"/>
    </xf>
    <xf numFmtId="0" fontId="0" fillId="5" borderId="7" xfId="0" applyFill="1" applyBorder="1" applyAlignment="1">
      <alignment horizontal="center" vertical="center" textRotation="90" wrapText="1"/>
    </xf>
    <xf numFmtId="0" fontId="0" fillId="5" borderId="8" xfId="0" applyFill="1" applyBorder="1" applyAlignment="1">
      <alignment horizontal="center" vertical="center" textRotation="90" wrapText="1"/>
    </xf>
    <xf numFmtId="0" fontId="0" fillId="5" borderId="6" xfId="0" applyFill="1" applyBorder="1" applyAlignment="1">
      <alignment horizontal="center" vertical="center" textRotation="90" wrapText="1"/>
    </xf>
    <xf numFmtId="0" fontId="0" fillId="7" borderId="7" xfId="0" applyFill="1" applyBorder="1" applyAlignment="1">
      <alignment horizontal="center" vertical="center" textRotation="90" wrapText="1"/>
    </xf>
    <xf numFmtId="0" fontId="0" fillId="7" borderId="8" xfId="0" applyFill="1" applyBorder="1" applyAlignment="1">
      <alignment horizontal="center" vertical="center" textRotation="90" wrapText="1"/>
    </xf>
    <xf numFmtId="0" fontId="0" fillId="7" borderId="6" xfId="0" applyFill="1" applyBorder="1" applyAlignment="1">
      <alignment horizontal="center" vertical="center" textRotation="90" wrapText="1"/>
    </xf>
    <xf numFmtId="0" fontId="13" fillId="0" borderId="2" xfId="0" applyFont="1" applyBorder="1" applyAlignment="1">
      <alignment vertical="center"/>
    </xf>
    <xf numFmtId="0" fontId="13" fillId="0" borderId="3" xfId="0" applyFont="1" applyBorder="1" applyAlignment="1">
      <alignment vertical="center"/>
    </xf>
    <xf numFmtId="0" fontId="12" fillId="0" borderId="2" xfId="0" applyFont="1" applyBorder="1" applyAlignment="1">
      <alignment vertical="center"/>
    </xf>
    <xf numFmtId="0" fontId="12" fillId="0" borderId="3" xfId="0" applyFont="1" applyBorder="1" applyAlignment="1">
      <alignment vertical="center"/>
    </xf>
  </cellXfs>
  <cellStyles count="52">
    <cellStyle name="20% - Accent1" xfId="28" builtinId="30" customBuiltin="1"/>
    <cellStyle name="20% - Accent2" xfId="32" builtinId="34" customBuiltin="1"/>
    <cellStyle name="20% - Accent3" xfId="36" builtinId="38" customBuiltin="1"/>
    <cellStyle name="20% - Accent4" xfId="40" builtinId="42" customBuiltin="1"/>
    <cellStyle name="20% - Accent5" xfId="44" builtinId="46" customBuiltin="1"/>
    <cellStyle name="20% - Accent6" xfId="48" builtinId="50" customBuiltin="1"/>
    <cellStyle name="40% - Accent1" xfId="29" builtinId="31" customBuiltin="1"/>
    <cellStyle name="40% - Accent2" xfId="33" builtinId="35" customBuiltin="1"/>
    <cellStyle name="40% - Accent3" xfId="37" builtinId="39" customBuiltin="1"/>
    <cellStyle name="40% - Accent4" xfId="41" builtinId="43" customBuiltin="1"/>
    <cellStyle name="40% - Accent5" xfId="45" builtinId="47" customBuiltin="1"/>
    <cellStyle name="40% - Accent6" xfId="49" builtinId="51" customBuiltin="1"/>
    <cellStyle name="60% - Accent1" xfId="30" builtinId="32" customBuiltin="1"/>
    <cellStyle name="60% - Accent2" xfId="34" builtinId="36" customBuiltin="1"/>
    <cellStyle name="60% - Accent3" xfId="38" builtinId="40" customBuiltin="1"/>
    <cellStyle name="60% - Accent4" xfId="42" builtinId="44" customBuiltin="1"/>
    <cellStyle name="60% - Accent5" xfId="46" builtinId="48" customBuiltin="1"/>
    <cellStyle name="60% - Accent6" xfId="50" builtinId="52" customBuiltin="1"/>
    <cellStyle name="Accent1" xfId="27" builtinId="29" customBuiltin="1"/>
    <cellStyle name="Accent2" xfId="31" builtinId="33" customBuiltin="1"/>
    <cellStyle name="Accent3" xfId="35" builtinId="37" customBuiltin="1"/>
    <cellStyle name="Accent4" xfId="39" builtinId="41" customBuiltin="1"/>
    <cellStyle name="Accent5" xfId="43" builtinId="45" customBuiltin="1"/>
    <cellStyle name="Accent6" xfId="47" builtinId="49" customBuiltin="1"/>
    <cellStyle name="Bad" xfId="16" builtinId="27" customBuiltin="1"/>
    <cellStyle name="Calculation" xfId="20" builtinId="22" customBuiltin="1"/>
    <cellStyle name="Check Cell" xfId="22" builtinId="23" customBuiltin="1"/>
    <cellStyle name="Comma 2" xfId="4" xr:uid="{7BB8F1DA-E92D-417B-B224-4946B9D17E10}"/>
    <cellStyle name="Comma 3" xfId="9" xr:uid="{8F8FFACD-0C73-42A6-9209-F05E1C0079B9}"/>
    <cellStyle name="Currency" xfId="1" builtinId="4"/>
    <cellStyle name="Explanatory Text" xfId="25" builtinId="53" customBuiltin="1"/>
    <cellStyle name="Good" xfId="15" builtinId="26" customBuiltin="1"/>
    <cellStyle name="Heading 1" xfId="11" builtinId="16" customBuiltin="1"/>
    <cellStyle name="Heading 2" xfId="12" builtinId="17" customBuiltin="1"/>
    <cellStyle name="Heading 3" xfId="13" builtinId="18" customBuiltin="1"/>
    <cellStyle name="Heading 4" xfId="14" builtinId="19" customBuiltin="1"/>
    <cellStyle name="Hyperlink 2" xfId="5" xr:uid="{59563B11-3AFB-4616-A478-60B13BECBC3B}"/>
    <cellStyle name="Input" xfId="18" builtinId="20" customBuiltin="1"/>
    <cellStyle name="Linked Cell" xfId="21" builtinId="24" customBuiltin="1"/>
    <cellStyle name="Neutral" xfId="17" builtinId="28" customBuiltin="1"/>
    <cellStyle name="Normal" xfId="0" builtinId="0"/>
    <cellStyle name="Normal 128" xfId="7" xr:uid="{20BE8695-AC5E-43B9-8235-44B04EA32665}"/>
    <cellStyle name="Normal 2" xfId="3" xr:uid="{20B417A7-C7FC-4A85-9101-2B4C73FEEE3C}"/>
    <cellStyle name="Normal 2 2 2 2 3" xfId="51" xr:uid="{C1F9E87B-EDFD-42EA-A8D7-C5CDF80D17C9}"/>
    <cellStyle name="Normal 3" xfId="8" xr:uid="{BB415F35-E21A-46BF-83E8-F8705122AD17}"/>
    <cellStyle name="Note" xfId="24" builtinId="10" customBuiltin="1"/>
    <cellStyle name="Output" xfId="19" builtinId="21" customBuiltin="1"/>
    <cellStyle name="Percent" xfId="2" builtinId="5"/>
    <cellStyle name="Percent 2" xfId="6" xr:uid="{08FC8529-6FEE-4FBE-8D96-A54A0A1D8B02}"/>
    <cellStyle name="Title" xfId="10" builtinId="15" customBuiltin="1"/>
    <cellStyle name="Total" xfId="26" builtinId="25" customBuiltin="1"/>
    <cellStyle name="Warning Text" xfId="23" builtinId="11" customBuiltin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AD2F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154305</xdr:colOff>
      <xdr:row>3</xdr:row>
      <xdr:rowOff>64770</xdr:rowOff>
    </xdr:from>
    <xdr:to>
      <xdr:col>19</xdr:col>
      <xdr:colOff>244218</xdr:colOff>
      <xdr:row>14</xdr:row>
      <xdr:rowOff>171649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7A060412-EFF0-1AD8-525A-DE0D2D21317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613005" y="760095"/>
          <a:ext cx="4360923" cy="2303344"/>
        </a:xfrm>
        <a:prstGeom prst="rect">
          <a:avLst/>
        </a:prstGeom>
        <a:ln w="38100" cap="sq">
          <a:solidFill>
            <a:srgbClr val="000000"/>
          </a:solidFill>
          <a:prstDash val="solid"/>
          <a:miter lim="800000"/>
        </a:ln>
        <a:effectLst>
          <a:outerShdw blurRad="50800" dist="38100" dir="2700000" algn="tl" rotWithShape="0">
            <a:srgbClr val="000000">
              <a:alpha val="43000"/>
            </a:srgbClr>
          </a:outerShdw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40D663-D616-4AB7-AD83-98A9264CCBC9}">
  <sheetPr>
    <tabColor theme="3"/>
    <pageSetUpPr fitToPage="1"/>
  </sheetPr>
  <dimension ref="A1:G52"/>
  <sheetViews>
    <sheetView view="pageLayout" topLeftCell="A5" zoomScale="70" zoomScaleNormal="100" zoomScalePageLayoutView="70" workbookViewId="0">
      <selection sqref="A1:A2"/>
    </sheetView>
  </sheetViews>
  <sheetFormatPr defaultRowHeight="15"/>
  <cols>
    <col min="2" max="2" width="5.42578125" customWidth="1"/>
    <col min="3" max="3" width="31.85546875" customWidth="1"/>
    <col min="4" max="4" width="32.85546875" customWidth="1"/>
    <col min="5" max="5" width="90" customWidth="1"/>
    <col min="6" max="6" width="48.85546875" customWidth="1"/>
    <col min="7" max="7" width="13.42578125" style="17" customWidth="1"/>
  </cols>
  <sheetData>
    <row r="1" spans="1:7" ht="18.75">
      <c r="A1" s="2" t="s">
        <v>0</v>
      </c>
    </row>
    <row r="2" spans="1:7" ht="18.75">
      <c r="A2" s="2" t="s">
        <v>1</v>
      </c>
    </row>
    <row r="5" spans="1:7" s="21" customFormat="1" ht="33" customHeight="1" thickBot="1">
      <c r="B5" s="22"/>
      <c r="C5" s="18" t="s">
        <v>2</v>
      </c>
      <c r="D5" s="18" t="s">
        <v>3</v>
      </c>
      <c r="E5" s="18" t="s">
        <v>4</v>
      </c>
      <c r="F5" s="18" t="s">
        <v>5</v>
      </c>
      <c r="G5" s="18" t="s">
        <v>6</v>
      </c>
    </row>
    <row r="6" spans="1:7">
      <c r="B6" s="60" t="s">
        <v>7</v>
      </c>
      <c r="C6" s="25" t="s">
        <v>8</v>
      </c>
      <c r="D6" s="25" t="s">
        <v>9</v>
      </c>
      <c r="E6" s="25" t="s">
        <v>10</v>
      </c>
      <c r="F6" s="30" t="s">
        <v>11</v>
      </c>
      <c r="G6" s="26" t="s">
        <v>12</v>
      </c>
    </row>
    <row r="7" spans="1:7">
      <c r="B7" s="61"/>
      <c r="C7" s="19" t="s">
        <v>8</v>
      </c>
      <c r="D7" s="19" t="s">
        <v>13</v>
      </c>
      <c r="E7" s="19" t="s">
        <v>14</v>
      </c>
      <c r="F7" s="20" t="s">
        <v>15</v>
      </c>
      <c r="G7" s="27" t="s">
        <v>12</v>
      </c>
    </row>
    <row r="8" spans="1:7">
      <c r="B8" s="61"/>
      <c r="C8" s="19" t="s">
        <v>16</v>
      </c>
      <c r="D8" s="19"/>
      <c r="E8" s="20"/>
      <c r="F8" s="20" t="s">
        <v>17</v>
      </c>
      <c r="G8" s="27"/>
    </row>
    <row r="9" spans="1:7">
      <c r="B9" s="61"/>
      <c r="C9" s="19" t="s">
        <v>18</v>
      </c>
      <c r="D9" s="19" t="s">
        <v>9</v>
      </c>
      <c r="E9" s="19" t="s">
        <v>19</v>
      </c>
      <c r="F9" s="20" t="s">
        <v>20</v>
      </c>
      <c r="G9" s="27"/>
    </row>
    <row r="10" spans="1:7">
      <c r="B10" s="61"/>
      <c r="C10" s="19" t="s">
        <v>21</v>
      </c>
      <c r="D10" s="19" t="s">
        <v>22</v>
      </c>
      <c r="E10" s="19"/>
      <c r="F10" s="19"/>
      <c r="G10" s="27" t="s">
        <v>23</v>
      </c>
    </row>
    <row r="11" spans="1:7">
      <c r="B11" s="61"/>
      <c r="C11" s="19" t="s">
        <v>21</v>
      </c>
      <c r="D11" s="19" t="s">
        <v>24</v>
      </c>
      <c r="E11" s="19"/>
      <c r="F11" s="19"/>
      <c r="G11" s="27" t="s">
        <v>23</v>
      </c>
    </row>
    <row r="12" spans="1:7">
      <c r="B12" s="61"/>
      <c r="C12" s="19" t="s">
        <v>21</v>
      </c>
      <c r="D12" s="19" t="s">
        <v>25</v>
      </c>
      <c r="E12" s="19"/>
      <c r="F12" s="19"/>
      <c r="G12" s="27" t="s">
        <v>23</v>
      </c>
    </row>
    <row r="13" spans="1:7">
      <c r="B13" s="61"/>
      <c r="C13" s="19" t="s">
        <v>21</v>
      </c>
      <c r="D13" s="19" t="s">
        <v>26</v>
      </c>
      <c r="E13" s="19"/>
      <c r="F13" s="19"/>
      <c r="G13" s="27" t="s">
        <v>27</v>
      </c>
    </row>
    <row r="14" spans="1:7" ht="30">
      <c r="B14" s="61"/>
      <c r="C14" s="19" t="s">
        <v>21</v>
      </c>
      <c r="D14" s="19" t="s">
        <v>28</v>
      </c>
      <c r="E14" s="19"/>
      <c r="F14" s="19"/>
      <c r="G14" s="27" t="s">
        <v>29</v>
      </c>
    </row>
    <row r="15" spans="1:7">
      <c r="B15" s="61"/>
      <c r="C15" s="19" t="s">
        <v>30</v>
      </c>
      <c r="D15" s="19" t="s">
        <v>31</v>
      </c>
      <c r="E15" s="19"/>
      <c r="F15" s="19"/>
      <c r="G15" s="27" t="s">
        <v>29</v>
      </c>
    </row>
    <row r="16" spans="1:7">
      <c r="B16" s="61"/>
      <c r="C16" s="19" t="s">
        <v>30</v>
      </c>
      <c r="D16" s="19" t="s">
        <v>32</v>
      </c>
      <c r="E16" s="19"/>
      <c r="F16" s="19"/>
      <c r="G16" s="27" t="s">
        <v>29</v>
      </c>
    </row>
    <row r="17" spans="2:7">
      <c r="B17" s="61"/>
      <c r="C17" s="19" t="s">
        <v>30</v>
      </c>
      <c r="D17" s="19" t="s">
        <v>33</v>
      </c>
      <c r="E17" s="19"/>
      <c r="F17" s="19"/>
      <c r="G17" s="27" t="s">
        <v>29</v>
      </c>
    </row>
    <row r="18" spans="2:7">
      <c r="B18" s="61"/>
      <c r="C18" s="19" t="s">
        <v>34</v>
      </c>
      <c r="D18" s="19" t="s">
        <v>35</v>
      </c>
      <c r="E18" s="19"/>
      <c r="F18" s="19"/>
      <c r="G18" s="27"/>
    </row>
    <row r="19" spans="2:7" ht="30">
      <c r="B19" s="61"/>
      <c r="C19" s="19" t="s">
        <v>36</v>
      </c>
      <c r="D19" s="19" t="s">
        <v>37</v>
      </c>
      <c r="E19" s="19"/>
      <c r="F19" s="19"/>
      <c r="G19" s="27" t="s">
        <v>29</v>
      </c>
    </row>
    <row r="20" spans="2:7">
      <c r="B20" s="61"/>
      <c r="C20" s="19" t="s">
        <v>36</v>
      </c>
      <c r="D20" s="19" t="s">
        <v>38</v>
      </c>
      <c r="E20" s="19"/>
      <c r="F20" s="19"/>
      <c r="G20" s="27" t="s">
        <v>29</v>
      </c>
    </row>
    <row r="21" spans="2:7">
      <c r="B21" s="61"/>
      <c r="C21" s="19" t="s">
        <v>39</v>
      </c>
      <c r="D21" s="19" t="s">
        <v>40</v>
      </c>
      <c r="E21" s="19" t="s">
        <v>41</v>
      </c>
      <c r="F21" s="19"/>
      <c r="G21" s="27"/>
    </row>
    <row r="22" spans="2:7" ht="30">
      <c r="B22" s="61"/>
      <c r="C22" s="19" t="s">
        <v>39</v>
      </c>
      <c r="D22" s="19" t="s">
        <v>42</v>
      </c>
      <c r="E22" s="19"/>
      <c r="F22" s="19"/>
      <c r="G22" s="27"/>
    </row>
    <row r="23" spans="2:7">
      <c r="B23" s="61"/>
      <c r="C23" s="19" t="s">
        <v>39</v>
      </c>
      <c r="D23" s="19" t="s">
        <v>43</v>
      </c>
      <c r="E23" s="19"/>
      <c r="F23" s="19"/>
      <c r="G23" s="27"/>
    </row>
    <row r="24" spans="2:7" ht="30">
      <c r="B24" s="61"/>
      <c r="C24" s="19" t="s">
        <v>44</v>
      </c>
      <c r="D24" s="19" t="s">
        <v>45</v>
      </c>
      <c r="E24" s="19"/>
      <c r="F24" s="19"/>
      <c r="G24" s="27"/>
    </row>
    <row r="25" spans="2:7">
      <c r="B25" s="61"/>
      <c r="C25" s="19" t="s">
        <v>44</v>
      </c>
      <c r="D25" s="19" t="s">
        <v>46</v>
      </c>
      <c r="E25" s="19"/>
      <c r="F25" s="19"/>
      <c r="G25" s="27"/>
    </row>
    <row r="26" spans="2:7">
      <c r="B26" s="61"/>
      <c r="C26" s="19" t="s">
        <v>47</v>
      </c>
      <c r="D26" s="19" t="s">
        <v>48</v>
      </c>
      <c r="E26" s="19"/>
      <c r="F26" s="19"/>
      <c r="G26" s="27"/>
    </row>
    <row r="27" spans="2:7" ht="15.75" thickBot="1">
      <c r="B27" s="62"/>
      <c r="C27" s="28"/>
      <c r="D27" s="28"/>
      <c r="E27" s="28"/>
      <c r="F27" s="28"/>
      <c r="G27" s="29"/>
    </row>
    <row r="28" spans="2:7">
      <c r="B28" s="63" t="s">
        <v>49</v>
      </c>
      <c r="C28" s="25" t="s">
        <v>50</v>
      </c>
      <c r="D28" s="25"/>
      <c r="E28" s="25"/>
      <c r="F28" s="25"/>
      <c r="G28" s="26"/>
    </row>
    <row r="29" spans="2:7">
      <c r="B29" s="64"/>
      <c r="C29" s="19" t="s">
        <v>51</v>
      </c>
      <c r="D29" s="19"/>
      <c r="E29" s="19"/>
      <c r="F29" s="19"/>
      <c r="G29" s="27"/>
    </row>
    <row r="30" spans="2:7">
      <c r="B30" s="64"/>
      <c r="C30" s="19" t="s">
        <v>52</v>
      </c>
      <c r="D30" s="19" t="s">
        <v>53</v>
      </c>
      <c r="E30" s="19"/>
      <c r="F30" s="19"/>
      <c r="G30" s="27"/>
    </row>
    <row r="31" spans="2:7">
      <c r="B31" s="64"/>
      <c r="C31" s="19" t="s">
        <v>54</v>
      </c>
      <c r="D31" s="19"/>
      <c r="E31" s="19"/>
      <c r="F31" s="24" t="s">
        <v>55</v>
      </c>
      <c r="G31" s="27" t="s">
        <v>27</v>
      </c>
    </row>
    <row r="32" spans="2:7">
      <c r="B32" s="64"/>
      <c r="C32" s="19" t="s">
        <v>56</v>
      </c>
      <c r="D32" s="19" t="s">
        <v>57</v>
      </c>
      <c r="E32" s="19"/>
      <c r="F32" s="24" t="s">
        <v>58</v>
      </c>
      <c r="G32" s="27" t="s">
        <v>59</v>
      </c>
    </row>
    <row r="33" spans="2:7">
      <c r="B33" s="64"/>
      <c r="C33" s="19" t="s">
        <v>60</v>
      </c>
      <c r="D33" t="s">
        <v>61</v>
      </c>
      <c r="E33" s="19"/>
      <c r="F33" s="24"/>
      <c r="G33" s="27"/>
    </row>
    <row r="34" spans="2:7">
      <c r="B34" s="64"/>
      <c r="C34" s="19" t="s">
        <v>62</v>
      </c>
      <c r="D34" s="19"/>
      <c r="E34" s="19"/>
      <c r="F34" s="19"/>
      <c r="G34" s="27" t="s">
        <v>59</v>
      </c>
    </row>
    <row r="35" spans="2:7">
      <c r="B35" s="64"/>
      <c r="C35" s="19" t="s">
        <v>63</v>
      </c>
      <c r="D35" s="19"/>
      <c r="E35" s="19"/>
      <c r="F35" s="19"/>
      <c r="G35" s="27"/>
    </row>
    <row r="36" spans="2:7">
      <c r="B36" s="64"/>
      <c r="C36" s="19" t="s">
        <v>64</v>
      </c>
      <c r="D36" s="19"/>
      <c r="E36" s="19"/>
      <c r="F36" s="19"/>
      <c r="G36" s="27"/>
    </row>
    <row r="37" spans="2:7" ht="60">
      <c r="B37" s="64"/>
      <c r="C37" s="35" t="s">
        <v>65</v>
      </c>
      <c r="D37" s="35" t="s">
        <v>66</v>
      </c>
      <c r="E37" s="35"/>
      <c r="F37" s="35"/>
      <c r="G37" s="36"/>
    </row>
    <row r="38" spans="2:7" ht="30.75" thickBot="1">
      <c r="B38" s="65"/>
      <c r="C38" s="28" t="s">
        <v>67</v>
      </c>
      <c r="D38" s="28"/>
      <c r="E38" s="28"/>
      <c r="F38" s="28"/>
      <c r="G38" s="29"/>
    </row>
    <row r="39" spans="2:7">
      <c r="B39" s="66" t="s">
        <v>68</v>
      </c>
      <c r="C39" s="25" t="s">
        <v>69</v>
      </c>
      <c r="D39" s="25"/>
      <c r="E39" s="31"/>
      <c r="F39" s="32" t="s">
        <v>70</v>
      </c>
      <c r="G39" s="33" t="s">
        <v>27</v>
      </c>
    </row>
    <row r="40" spans="2:7">
      <c r="B40" s="67"/>
      <c r="C40" s="19" t="s">
        <v>71</v>
      </c>
      <c r="D40" s="19"/>
      <c r="E40" s="23"/>
      <c r="F40" s="24" t="s">
        <v>72</v>
      </c>
      <c r="G40" s="34" t="s">
        <v>59</v>
      </c>
    </row>
    <row r="41" spans="2:7">
      <c r="B41" s="67"/>
      <c r="C41" s="19" t="s">
        <v>73</v>
      </c>
      <c r="D41" s="19"/>
      <c r="E41" s="23"/>
      <c r="F41" s="24" t="s">
        <v>58</v>
      </c>
      <c r="G41" s="34" t="s">
        <v>59</v>
      </c>
    </row>
    <row r="42" spans="2:7">
      <c r="B42" s="67"/>
      <c r="C42" s="19"/>
      <c r="D42" s="19"/>
      <c r="E42" s="23"/>
      <c r="F42" s="19"/>
      <c r="G42" s="34"/>
    </row>
    <row r="43" spans="2:7">
      <c r="B43" s="67"/>
      <c r="C43" s="19"/>
      <c r="D43" s="19"/>
      <c r="E43" s="19"/>
      <c r="F43" s="19"/>
      <c r="G43" s="27"/>
    </row>
    <row r="44" spans="2:7" ht="15.75" thickBot="1">
      <c r="B44" s="68"/>
      <c r="C44" s="28"/>
      <c r="D44" s="28"/>
      <c r="E44" s="28"/>
      <c r="F44" s="28"/>
      <c r="G44" s="29"/>
    </row>
    <row r="47" spans="2:7">
      <c r="C47" s="1" t="s">
        <v>74</v>
      </c>
    </row>
    <row r="48" spans="2:7">
      <c r="C48" t="s">
        <v>75</v>
      </c>
    </row>
    <row r="49" spans="3:3">
      <c r="C49" t="s">
        <v>76</v>
      </c>
    </row>
    <row r="50" spans="3:3">
      <c r="C50" t="s">
        <v>77</v>
      </c>
    </row>
    <row r="51" spans="3:3">
      <c r="C51" t="s">
        <v>78</v>
      </c>
    </row>
    <row r="52" spans="3:3">
      <c r="C52" t="s">
        <v>79</v>
      </c>
    </row>
  </sheetData>
  <mergeCells count="3">
    <mergeCell ref="B6:B27"/>
    <mergeCell ref="B28:B38"/>
    <mergeCell ref="B39:B44"/>
  </mergeCells>
  <pageMargins left="0.25" right="0.25" top="0.75" bottom="0.75" header="0.3" footer="0.3"/>
  <pageSetup scale="5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DEC1D1-EF17-4DED-AE93-7DAE4395D7B5}">
  <sheetPr>
    <tabColor theme="7" tint="0.79998168889431442"/>
  </sheetPr>
  <dimension ref="A1:Q32"/>
  <sheetViews>
    <sheetView workbookViewId="0"/>
  </sheetViews>
  <sheetFormatPr defaultRowHeight="15"/>
  <cols>
    <col min="1" max="1" width="14.42578125" customWidth="1"/>
    <col min="2" max="2" width="13.5703125" customWidth="1"/>
    <col min="3" max="3" width="7.5703125" customWidth="1"/>
    <col min="4" max="4" width="10" bestFit="1" customWidth="1"/>
    <col min="5" max="5" width="8.42578125" customWidth="1"/>
    <col min="6" max="6" width="12.5703125" customWidth="1"/>
    <col min="7" max="7" width="11.5703125" customWidth="1"/>
    <col min="8" max="8" width="14.42578125" customWidth="1"/>
    <col min="9" max="9" width="18.85546875" customWidth="1"/>
    <col min="10" max="10" width="8" bestFit="1" customWidth="1"/>
    <col min="11" max="11" width="6.140625" bestFit="1" customWidth="1"/>
    <col min="12" max="12" width="10.42578125" customWidth="1"/>
    <col min="13" max="13" width="12.5703125" customWidth="1"/>
    <col min="14" max="14" width="12.42578125" customWidth="1"/>
    <col min="15" max="15" width="11" bestFit="1" customWidth="1"/>
    <col min="16" max="16" width="10.5703125" bestFit="1" customWidth="1"/>
    <col min="17" max="17" width="11" customWidth="1"/>
  </cols>
  <sheetData>
    <row r="1" spans="1:17" ht="18.75">
      <c r="A1" s="2" t="s">
        <v>80</v>
      </c>
    </row>
    <row r="2" spans="1:17" ht="18.75">
      <c r="A2" s="2" t="s">
        <v>81</v>
      </c>
    </row>
    <row r="3" spans="1:17" ht="18.75">
      <c r="B3" s="2"/>
    </row>
    <row r="4" spans="1:17" s="8" customFormat="1" ht="38.1" customHeight="1">
      <c r="A4" s="10" t="s">
        <v>82</v>
      </c>
      <c r="B4" s="10" t="s">
        <v>83</v>
      </c>
      <c r="C4" s="10" t="s">
        <v>84</v>
      </c>
      <c r="D4" s="10" t="s">
        <v>12</v>
      </c>
      <c r="E4" s="10" t="s">
        <v>85</v>
      </c>
      <c r="F4" s="10" t="s">
        <v>86</v>
      </c>
      <c r="G4" s="10" t="s">
        <v>87</v>
      </c>
      <c r="H4" s="10" t="s">
        <v>88</v>
      </c>
      <c r="I4" s="10" t="s">
        <v>89</v>
      </c>
      <c r="J4" s="10" t="s">
        <v>90</v>
      </c>
      <c r="K4" s="10" t="s">
        <v>91</v>
      </c>
      <c r="L4" s="10" t="s">
        <v>92</v>
      </c>
      <c r="M4" s="10" t="s">
        <v>93</v>
      </c>
      <c r="N4" s="10" t="s">
        <v>94</v>
      </c>
      <c r="O4" s="10" t="s">
        <v>95</v>
      </c>
      <c r="P4" s="10" t="s">
        <v>96</v>
      </c>
      <c r="Q4" s="10" t="s">
        <v>97</v>
      </c>
    </row>
    <row r="5" spans="1:17">
      <c r="A5" s="9">
        <v>44316</v>
      </c>
      <c r="B5" s="4">
        <v>44316</v>
      </c>
      <c r="C5" s="5">
        <v>30</v>
      </c>
      <c r="D5" s="6">
        <v>650952</v>
      </c>
      <c r="E5" s="6">
        <v>1196</v>
      </c>
      <c r="F5" s="5">
        <v>0</v>
      </c>
      <c r="G5" s="7">
        <v>6242.63</v>
      </c>
      <c r="H5" s="7">
        <v>20876.169999999998</v>
      </c>
      <c r="I5" s="7">
        <v>27118.799999999999</v>
      </c>
      <c r="J5" s="5">
        <v>4.1660000000000003E-2</v>
      </c>
      <c r="K5" s="5">
        <v>0</v>
      </c>
      <c r="L5" s="7">
        <v>0</v>
      </c>
      <c r="M5" s="7">
        <v>0</v>
      </c>
      <c r="N5" s="7">
        <v>0</v>
      </c>
      <c r="O5" s="5" t="s">
        <v>98</v>
      </c>
      <c r="P5" s="4">
        <v>44323</v>
      </c>
      <c r="Q5" s="5">
        <v>2023156882</v>
      </c>
    </row>
    <row r="6" spans="1:17">
      <c r="A6" s="9">
        <v>44347</v>
      </c>
      <c r="B6" s="4">
        <v>44347</v>
      </c>
      <c r="C6" s="5">
        <v>31</v>
      </c>
      <c r="D6" s="6">
        <v>768960</v>
      </c>
      <c r="E6" s="6">
        <v>1415</v>
      </c>
      <c r="F6" s="5">
        <v>0</v>
      </c>
      <c r="G6" s="7">
        <v>7374.33</v>
      </c>
      <c r="H6" s="7">
        <v>32383.58</v>
      </c>
      <c r="I6" s="7">
        <v>39757.910000000003</v>
      </c>
      <c r="J6" s="5">
        <v>5.1700000000000003E-2</v>
      </c>
      <c r="K6" s="5">
        <v>0</v>
      </c>
      <c r="L6" s="7">
        <v>0</v>
      </c>
      <c r="M6" s="7">
        <v>0</v>
      </c>
      <c r="N6" s="7">
        <v>0</v>
      </c>
      <c r="O6" s="5" t="s">
        <v>98</v>
      </c>
      <c r="P6" s="4">
        <v>44357</v>
      </c>
      <c r="Q6" s="5">
        <v>2023339441</v>
      </c>
    </row>
    <row r="7" spans="1:17">
      <c r="A7" s="9">
        <v>44377</v>
      </c>
      <c r="B7" s="4">
        <v>44377</v>
      </c>
      <c r="C7" s="5">
        <v>30</v>
      </c>
      <c r="D7" s="6">
        <v>934488</v>
      </c>
      <c r="E7" s="6">
        <v>1689</v>
      </c>
      <c r="F7" s="5">
        <v>0</v>
      </c>
      <c r="G7" s="7">
        <v>8961.74</v>
      </c>
      <c r="H7" s="7">
        <v>36971.019999999997</v>
      </c>
      <c r="I7" s="7">
        <v>45932.76</v>
      </c>
      <c r="J7" s="5">
        <v>4.9149999999999999E-2</v>
      </c>
      <c r="K7" s="5">
        <v>0</v>
      </c>
      <c r="L7" s="7">
        <v>0</v>
      </c>
      <c r="M7" s="7">
        <v>0</v>
      </c>
      <c r="N7" s="7">
        <v>0</v>
      </c>
      <c r="O7" s="5" t="s">
        <v>98</v>
      </c>
      <c r="P7" s="4">
        <v>44386</v>
      </c>
      <c r="Q7" s="5">
        <v>2023490010</v>
      </c>
    </row>
    <row r="8" spans="1:17">
      <c r="A8" s="9">
        <v>44408</v>
      </c>
      <c r="B8" s="4">
        <v>44408</v>
      </c>
      <c r="C8" s="5">
        <v>31</v>
      </c>
      <c r="D8" s="6">
        <v>986760</v>
      </c>
      <c r="E8" s="6">
        <v>1710</v>
      </c>
      <c r="F8" s="5">
        <v>0</v>
      </c>
      <c r="G8" s="7">
        <v>9463.0300000000007</v>
      </c>
      <c r="H8" s="7">
        <v>38556.94</v>
      </c>
      <c r="I8" s="7">
        <v>48019.97</v>
      </c>
      <c r="J8" s="5">
        <v>4.8660000000000002E-2</v>
      </c>
      <c r="K8" s="5">
        <v>0</v>
      </c>
      <c r="L8" s="7">
        <v>0</v>
      </c>
      <c r="M8" s="7">
        <v>0</v>
      </c>
      <c r="N8" s="7">
        <v>0</v>
      </c>
      <c r="O8" s="5" t="s">
        <v>98</v>
      </c>
      <c r="P8" s="4">
        <v>44418</v>
      </c>
      <c r="Q8" s="5">
        <v>2023650043</v>
      </c>
    </row>
    <row r="9" spans="1:17">
      <c r="A9" s="9">
        <v>44439</v>
      </c>
      <c r="B9" s="4">
        <v>44439</v>
      </c>
      <c r="C9" s="5">
        <v>31</v>
      </c>
      <c r="D9" s="6">
        <v>992304</v>
      </c>
      <c r="E9" s="6">
        <v>1698</v>
      </c>
      <c r="F9" s="5">
        <v>0</v>
      </c>
      <c r="G9" s="7">
        <v>9516.2000000000007</v>
      </c>
      <c r="H9" s="7">
        <v>34934.33</v>
      </c>
      <c r="I9" s="7">
        <v>44450.53</v>
      </c>
      <c r="J9" s="5">
        <v>4.48E-2</v>
      </c>
      <c r="K9" s="5">
        <v>0</v>
      </c>
      <c r="L9" s="7">
        <v>0</v>
      </c>
      <c r="M9" s="7">
        <v>0</v>
      </c>
      <c r="N9" s="7">
        <v>0</v>
      </c>
      <c r="O9" s="5" t="s">
        <v>98</v>
      </c>
      <c r="P9" s="4">
        <v>44448</v>
      </c>
      <c r="Q9" s="5">
        <v>2023821229</v>
      </c>
    </row>
    <row r="10" spans="1:17">
      <c r="A10" s="9">
        <v>44469</v>
      </c>
      <c r="B10" s="4">
        <v>44469</v>
      </c>
      <c r="C10" s="5">
        <v>30</v>
      </c>
      <c r="D10" s="6">
        <v>883008</v>
      </c>
      <c r="E10" s="6">
        <v>1582</v>
      </c>
      <c r="F10" s="5">
        <v>0</v>
      </c>
      <c r="G10" s="7">
        <v>8468.0499999999993</v>
      </c>
      <c r="H10" s="7">
        <v>24015.83</v>
      </c>
      <c r="I10" s="7">
        <v>32483.88</v>
      </c>
      <c r="J10" s="5">
        <v>3.6790000000000003E-2</v>
      </c>
      <c r="K10" s="5">
        <v>0</v>
      </c>
      <c r="L10" s="7">
        <v>0</v>
      </c>
      <c r="M10" s="7">
        <v>0</v>
      </c>
      <c r="N10" s="7">
        <v>0</v>
      </c>
      <c r="O10" s="5" t="s">
        <v>98</v>
      </c>
      <c r="P10" s="4">
        <v>44477</v>
      </c>
      <c r="Q10" s="5">
        <v>2023950760</v>
      </c>
    </row>
    <row r="11" spans="1:17">
      <c r="A11" s="9">
        <v>44500</v>
      </c>
      <c r="B11" s="4">
        <v>44500</v>
      </c>
      <c r="C11" s="5">
        <v>31</v>
      </c>
      <c r="D11" s="6">
        <v>822816</v>
      </c>
      <c r="E11" s="6">
        <v>1520</v>
      </c>
      <c r="F11" s="5">
        <v>0</v>
      </c>
      <c r="G11" s="7">
        <v>7890.81</v>
      </c>
      <c r="H11" s="7">
        <v>22834.21</v>
      </c>
      <c r="I11" s="7">
        <v>30725.02</v>
      </c>
      <c r="J11" s="5">
        <v>3.7339999999999998E-2</v>
      </c>
      <c r="K11" s="5">
        <v>0</v>
      </c>
      <c r="L11" s="7">
        <v>0</v>
      </c>
      <c r="M11" s="7">
        <v>0</v>
      </c>
      <c r="N11" s="7">
        <v>0</v>
      </c>
      <c r="O11" s="5" t="s">
        <v>98</v>
      </c>
      <c r="P11" s="4">
        <v>44509</v>
      </c>
      <c r="Q11" s="5">
        <v>2024105772</v>
      </c>
    </row>
    <row r="12" spans="1:17">
      <c r="A12" s="9">
        <v>44530</v>
      </c>
      <c r="B12" s="4">
        <v>44530</v>
      </c>
      <c r="C12" s="5">
        <v>30</v>
      </c>
      <c r="D12" s="6">
        <v>710352</v>
      </c>
      <c r="E12" s="6">
        <v>1384</v>
      </c>
      <c r="F12" s="5">
        <v>0</v>
      </c>
      <c r="G12" s="7">
        <v>6812.28</v>
      </c>
      <c r="H12" s="7">
        <v>19825.650000000001</v>
      </c>
      <c r="I12" s="7">
        <v>26637.93</v>
      </c>
      <c r="J12" s="5">
        <v>3.7499999999999999E-2</v>
      </c>
      <c r="K12" s="5">
        <v>0</v>
      </c>
      <c r="L12" s="7">
        <v>0</v>
      </c>
      <c r="M12" s="7">
        <v>0</v>
      </c>
      <c r="N12" s="7">
        <v>0</v>
      </c>
      <c r="O12" s="5" t="s">
        <v>98</v>
      </c>
      <c r="P12" s="4">
        <v>44546</v>
      </c>
      <c r="Q12" s="5">
        <v>2024268151</v>
      </c>
    </row>
    <row r="13" spans="1:17">
      <c r="A13" s="9">
        <v>44561</v>
      </c>
      <c r="B13" s="4">
        <v>44561</v>
      </c>
      <c r="C13" s="5">
        <v>31</v>
      </c>
      <c r="D13" s="6">
        <v>757872</v>
      </c>
      <c r="E13" s="6">
        <v>1348</v>
      </c>
      <c r="F13" s="5">
        <v>0</v>
      </c>
      <c r="G13" s="7">
        <v>7267.99</v>
      </c>
      <c r="H13" s="7">
        <v>19466.72</v>
      </c>
      <c r="I13" s="7">
        <v>26734.71</v>
      </c>
      <c r="J13" s="5">
        <v>3.5279999999999999E-2</v>
      </c>
      <c r="K13" s="5">
        <v>0</v>
      </c>
      <c r="L13" s="7">
        <v>0</v>
      </c>
      <c r="M13" s="7">
        <v>0</v>
      </c>
      <c r="N13" s="7">
        <v>0</v>
      </c>
      <c r="O13" s="5" t="s">
        <v>98</v>
      </c>
      <c r="P13" s="4">
        <v>44574</v>
      </c>
      <c r="Q13" s="5">
        <v>2024339605</v>
      </c>
    </row>
    <row r="14" spans="1:17">
      <c r="A14" s="9">
        <v>44592</v>
      </c>
      <c r="B14" s="4">
        <v>44592</v>
      </c>
      <c r="C14" s="5">
        <v>31</v>
      </c>
      <c r="D14" s="6">
        <v>737280</v>
      </c>
      <c r="E14" s="6">
        <v>1371</v>
      </c>
      <c r="F14" s="5">
        <v>0</v>
      </c>
      <c r="G14" s="7">
        <v>7070.52</v>
      </c>
      <c r="H14" s="7">
        <v>19262.63</v>
      </c>
      <c r="I14" s="7">
        <v>26333.15</v>
      </c>
      <c r="J14" s="5">
        <v>3.5720000000000002E-2</v>
      </c>
      <c r="K14" s="5">
        <v>0</v>
      </c>
      <c r="L14" s="7">
        <v>0</v>
      </c>
      <c r="M14" s="7">
        <v>0</v>
      </c>
      <c r="N14" s="7">
        <v>0</v>
      </c>
      <c r="O14" s="5" t="s">
        <v>98</v>
      </c>
      <c r="P14" s="4">
        <v>44608</v>
      </c>
      <c r="Q14" s="5">
        <v>2024438232</v>
      </c>
    </row>
    <row r="15" spans="1:17">
      <c r="A15" s="9">
        <v>44620</v>
      </c>
      <c r="B15" s="4">
        <v>44620</v>
      </c>
      <c r="C15" s="5">
        <v>28</v>
      </c>
      <c r="D15" s="6">
        <v>665208</v>
      </c>
      <c r="E15" s="6">
        <v>1344</v>
      </c>
      <c r="F15" s="5">
        <v>0</v>
      </c>
      <c r="G15" s="7">
        <v>6379.34</v>
      </c>
      <c r="H15" s="7">
        <v>18073.29</v>
      </c>
      <c r="I15" s="7">
        <v>24452.63</v>
      </c>
      <c r="J15" s="5">
        <v>3.6760000000000001E-2</v>
      </c>
      <c r="K15" s="5">
        <v>0</v>
      </c>
      <c r="L15" s="7">
        <v>0</v>
      </c>
      <c r="M15" s="7">
        <v>0</v>
      </c>
      <c r="N15" s="7">
        <v>0</v>
      </c>
      <c r="O15" s="5" t="s">
        <v>98</v>
      </c>
      <c r="P15" s="4">
        <v>44638</v>
      </c>
      <c r="Q15" s="5">
        <v>2024600357</v>
      </c>
    </row>
    <row r="16" spans="1:17">
      <c r="A16" s="9">
        <v>44651</v>
      </c>
      <c r="B16" s="4">
        <v>44651</v>
      </c>
      <c r="C16" s="5">
        <v>31</v>
      </c>
      <c r="D16" s="6">
        <v>730152</v>
      </c>
      <c r="E16" s="6">
        <v>1382</v>
      </c>
      <c r="F16" s="5">
        <v>0</v>
      </c>
      <c r="G16" s="7">
        <v>11967.19</v>
      </c>
      <c r="H16" s="7">
        <v>19519.990000000002</v>
      </c>
      <c r="I16" s="7">
        <v>31487.18</v>
      </c>
      <c r="J16" s="5">
        <v>4.3119999999999999E-2</v>
      </c>
      <c r="K16" s="5">
        <v>0</v>
      </c>
      <c r="L16" s="7">
        <v>0</v>
      </c>
      <c r="M16" s="7">
        <v>0</v>
      </c>
      <c r="N16" s="7">
        <v>0</v>
      </c>
      <c r="O16" s="5" t="s">
        <v>98</v>
      </c>
      <c r="P16" s="4">
        <v>44662</v>
      </c>
      <c r="Q16" s="5">
        <v>2024683931</v>
      </c>
    </row>
    <row r="17" spans="1:17">
      <c r="A17" s="9">
        <v>44681</v>
      </c>
      <c r="B17" s="4">
        <v>44681</v>
      </c>
      <c r="C17" s="5">
        <v>30</v>
      </c>
      <c r="D17" s="6">
        <v>696096</v>
      </c>
      <c r="E17" s="6">
        <v>1386</v>
      </c>
      <c r="F17" s="5">
        <v>0</v>
      </c>
      <c r="G17" s="7">
        <v>11409.01</v>
      </c>
      <c r="H17" s="7">
        <v>19342.77</v>
      </c>
      <c r="I17" s="7">
        <v>30751.78</v>
      </c>
      <c r="J17" s="5">
        <v>4.4179999999999997E-2</v>
      </c>
      <c r="K17" s="5">
        <v>0</v>
      </c>
      <c r="L17" s="7">
        <v>0</v>
      </c>
      <c r="M17" s="7">
        <v>0</v>
      </c>
      <c r="N17" s="7">
        <v>0</v>
      </c>
      <c r="O17" s="5" t="s">
        <v>98</v>
      </c>
      <c r="P17" s="4">
        <v>44687</v>
      </c>
      <c r="Q17" s="5">
        <v>2024743591</v>
      </c>
    </row>
    <row r="18" spans="1:17">
      <c r="A18" s="9">
        <v>44712</v>
      </c>
      <c r="B18" s="4">
        <v>44712</v>
      </c>
      <c r="C18" s="5">
        <v>31</v>
      </c>
      <c r="D18" s="6">
        <v>846576</v>
      </c>
      <c r="E18" s="6">
        <v>1697</v>
      </c>
      <c r="F18" s="5">
        <v>0</v>
      </c>
      <c r="G18" s="7">
        <v>13875.38</v>
      </c>
      <c r="H18" s="7">
        <v>29660.17</v>
      </c>
      <c r="I18" s="7">
        <v>43535.55</v>
      </c>
      <c r="J18" s="5">
        <v>5.1429999999999997E-2</v>
      </c>
      <c r="K18" s="5">
        <v>0</v>
      </c>
      <c r="L18" s="7">
        <v>0</v>
      </c>
      <c r="M18" s="7">
        <v>0</v>
      </c>
      <c r="N18" s="7">
        <v>0</v>
      </c>
      <c r="O18" s="5" t="s">
        <v>98</v>
      </c>
      <c r="P18" s="4">
        <v>44720</v>
      </c>
      <c r="Q18" s="5">
        <v>2024932142</v>
      </c>
    </row>
    <row r="19" spans="1:17">
      <c r="A19" s="9">
        <v>44742</v>
      </c>
      <c r="B19" s="4">
        <v>44742</v>
      </c>
      <c r="C19" s="5">
        <v>30</v>
      </c>
      <c r="D19" s="6">
        <v>913896</v>
      </c>
      <c r="E19" s="6">
        <v>1869</v>
      </c>
      <c r="F19" s="5">
        <v>0</v>
      </c>
      <c r="G19" s="7">
        <v>14978.75</v>
      </c>
      <c r="H19" s="7">
        <v>32051.65</v>
      </c>
      <c r="I19" s="7">
        <v>47030.400000000001</v>
      </c>
      <c r="J19" s="5">
        <v>5.1459999999999999E-2</v>
      </c>
      <c r="K19" s="5">
        <v>0</v>
      </c>
      <c r="L19" s="7">
        <v>0</v>
      </c>
      <c r="M19" s="7">
        <v>0</v>
      </c>
      <c r="N19" s="7">
        <v>0</v>
      </c>
      <c r="O19" s="5" t="s">
        <v>98</v>
      </c>
      <c r="P19" s="4">
        <v>44749</v>
      </c>
      <c r="Q19" s="5">
        <v>2024989718</v>
      </c>
    </row>
    <row r="20" spans="1:17">
      <c r="A20" s="9">
        <v>44773</v>
      </c>
      <c r="B20" s="4">
        <v>44773</v>
      </c>
      <c r="C20" s="5">
        <v>31</v>
      </c>
      <c r="D20" s="6">
        <v>998640</v>
      </c>
      <c r="E20" s="6">
        <v>1829</v>
      </c>
      <c r="F20" s="5">
        <v>0</v>
      </c>
      <c r="G20" s="7">
        <v>16367.71</v>
      </c>
      <c r="H20" s="7">
        <v>59304.81</v>
      </c>
      <c r="I20" s="7">
        <v>75672.52</v>
      </c>
      <c r="J20" s="5">
        <v>7.578E-2</v>
      </c>
      <c r="K20" s="5">
        <v>0</v>
      </c>
      <c r="L20" s="7">
        <v>0</v>
      </c>
      <c r="M20" s="7">
        <v>0</v>
      </c>
      <c r="N20" s="7">
        <v>0</v>
      </c>
      <c r="O20" s="5" t="s">
        <v>98</v>
      </c>
      <c r="P20" s="4">
        <v>44783</v>
      </c>
      <c r="Q20" s="5">
        <v>2025060660</v>
      </c>
    </row>
    <row r="21" spans="1:17">
      <c r="A21" s="9">
        <v>44804</v>
      </c>
      <c r="B21" s="4">
        <v>44804</v>
      </c>
      <c r="C21" s="5">
        <v>31</v>
      </c>
      <c r="D21" s="6">
        <v>985176</v>
      </c>
      <c r="E21" s="6">
        <v>1723</v>
      </c>
      <c r="F21" s="5">
        <v>0</v>
      </c>
      <c r="G21" s="7">
        <v>16147.03</v>
      </c>
      <c r="H21" s="7">
        <v>32584.21</v>
      </c>
      <c r="I21" s="7">
        <v>48731.24</v>
      </c>
      <c r="J21" s="5">
        <v>4.9459999999999997E-2</v>
      </c>
      <c r="K21" s="5">
        <v>0</v>
      </c>
      <c r="L21" s="7">
        <v>0</v>
      </c>
      <c r="M21" s="7">
        <v>0</v>
      </c>
      <c r="N21" s="7">
        <v>0</v>
      </c>
      <c r="O21" s="5" t="s">
        <v>98</v>
      </c>
      <c r="P21" s="4">
        <v>44812</v>
      </c>
      <c r="Q21" s="5">
        <v>2025126015</v>
      </c>
    </row>
    <row r="22" spans="1:17">
      <c r="A22" s="15"/>
      <c r="B22" s="11"/>
      <c r="C22" s="12"/>
      <c r="D22" s="13"/>
      <c r="E22" s="13"/>
      <c r="F22" s="12"/>
      <c r="G22" s="14"/>
      <c r="H22" s="14"/>
      <c r="I22" s="14"/>
      <c r="J22" s="12"/>
      <c r="K22" s="12"/>
      <c r="L22" s="14"/>
      <c r="M22" s="14"/>
      <c r="N22" s="14"/>
      <c r="O22" s="12"/>
      <c r="P22" s="11"/>
      <c r="Q22" s="12"/>
    </row>
    <row r="23" spans="1:17">
      <c r="A23" s="15"/>
      <c r="B23" s="11"/>
      <c r="C23" s="12"/>
      <c r="D23" s="13"/>
      <c r="E23" s="13"/>
      <c r="F23" s="12"/>
      <c r="G23" s="14"/>
      <c r="H23" s="14"/>
      <c r="I23" s="14"/>
      <c r="J23" s="12"/>
      <c r="K23" s="12"/>
      <c r="L23" s="14"/>
      <c r="M23" s="14"/>
      <c r="N23" s="14"/>
      <c r="O23" s="12"/>
      <c r="P23" s="11"/>
      <c r="Q23" s="12"/>
    </row>
    <row r="24" spans="1:17">
      <c r="A24" s="15"/>
      <c r="B24" s="11"/>
      <c r="C24" s="12"/>
      <c r="D24" s="13"/>
      <c r="E24" s="13"/>
      <c r="F24" s="12"/>
      <c r="G24" s="14"/>
      <c r="H24" s="14"/>
      <c r="I24" s="14"/>
      <c r="J24" s="12"/>
      <c r="K24" s="12"/>
      <c r="L24" s="14"/>
      <c r="M24" s="14"/>
      <c r="N24" s="14"/>
      <c r="O24" s="12"/>
      <c r="P24" s="11"/>
      <c r="Q24" s="12"/>
    </row>
    <row r="25" spans="1:17">
      <c r="A25" s="15"/>
      <c r="B25" s="11"/>
      <c r="C25" s="12"/>
      <c r="D25" s="13"/>
      <c r="E25" s="13"/>
      <c r="F25" s="12"/>
      <c r="G25" s="14"/>
      <c r="H25" s="14"/>
      <c r="I25" s="14"/>
      <c r="J25" s="12"/>
      <c r="K25" s="12"/>
      <c r="L25" s="14"/>
      <c r="M25" s="14"/>
      <c r="N25" s="14"/>
      <c r="O25" s="12"/>
      <c r="P25" s="11"/>
      <c r="Q25" s="12"/>
    </row>
    <row r="26" spans="1:17">
      <c r="A26" s="15"/>
      <c r="B26" s="11"/>
      <c r="C26" s="12"/>
      <c r="D26" s="13"/>
      <c r="E26" s="13"/>
      <c r="F26" s="12"/>
      <c r="G26" s="14"/>
      <c r="H26" s="14"/>
      <c r="I26" s="14"/>
      <c r="J26" s="12"/>
      <c r="K26" s="12"/>
      <c r="L26" s="14"/>
      <c r="M26" s="14"/>
      <c r="N26" s="14"/>
      <c r="O26" s="12"/>
      <c r="P26" s="11"/>
      <c r="Q26" s="12"/>
    </row>
    <row r="27" spans="1:17">
      <c r="A27" s="15"/>
      <c r="B27" s="11"/>
      <c r="C27" s="12"/>
      <c r="D27" s="13"/>
      <c r="E27" s="13"/>
      <c r="F27" s="12"/>
      <c r="G27" s="14"/>
      <c r="H27" s="14"/>
      <c r="I27" s="14"/>
      <c r="J27" s="12"/>
      <c r="K27" s="12"/>
      <c r="L27" s="14"/>
      <c r="M27" s="14"/>
      <c r="N27" s="14"/>
      <c r="O27" s="12"/>
      <c r="P27" s="11"/>
      <c r="Q27" s="12"/>
    </row>
    <row r="28" spans="1:17">
      <c r="A28" s="15"/>
      <c r="B28" s="11"/>
      <c r="C28" s="12"/>
      <c r="D28" s="13"/>
      <c r="E28" s="13"/>
      <c r="F28" s="12"/>
      <c r="G28" s="14"/>
      <c r="H28" s="14"/>
      <c r="I28" s="14"/>
      <c r="J28" s="12"/>
      <c r="K28" s="12"/>
      <c r="L28" s="14"/>
      <c r="M28" s="14"/>
      <c r="N28" s="14"/>
      <c r="O28" s="12"/>
      <c r="P28" s="11"/>
      <c r="Q28" s="12"/>
    </row>
    <row r="29" spans="1:17">
      <c r="A29" s="15"/>
      <c r="B29" s="11"/>
      <c r="C29" s="12"/>
      <c r="D29" s="13"/>
      <c r="E29" s="13"/>
      <c r="F29" s="12"/>
      <c r="G29" s="14"/>
      <c r="H29" s="14"/>
      <c r="I29" s="14"/>
      <c r="J29" s="12"/>
      <c r="K29" s="12"/>
      <c r="L29" s="14"/>
      <c r="M29" s="14"/>
      <c r="N29" s="14"/>
      <c r="O29" s="12"/>
      <c r="P29" s="11"/>
      <c r="Q29" s="12"/>
    </row>
    <row r="30" spans="1:17">
      <c r="A30" s="15"/>
      <c r="B30" s="11"/>
      <c r="C30" s="12"/>
      <c r="D30" s="13"/>
      <c r="E30" s="13"/>
      <c r="F30" s="12"/>
      <c r="G30" s="14"/>
      <c r="H30" s="14"/>
      <c r="I30" s="14"/>
      <c r="J30" s="12"/>
      <c r="K30" s="12"/>
      <c r="L30" s="14"/>
      <c r="M30" s="14"/>
      <c r="N30" s="14"/>
      <c r="O30" s="12"/>
      <c r="P30" s="11"/>
      <c r="Q30" s="12"/>
    </row>
    <row r="31" spans="1:17">
      <c r="A31" s="15"/>
      <c r="B31" s="11"/>
      <c r="C31" s="12"/>
      <c r="D31" s="13"/>
      <c r="E31" s="13"/>
      <c r="F31" s="12"/>
      <c r="G31" s="14"/>
      <c r="H31" s="14"/>
      <c r="I31" s="14"/>
      <c r="J31" s="12"/>
      <c r="K31" s="12"/>
      <c r="L31" s="14"/>
      <c r="M31" s="14"/>
      <c r="N31" s="14"/>
      <c r="O31" s="12"/>
      <c r="P31" s="11"/>
      <c r="Q31" s="12"/>
    </row>
    <row r="32" spans="1:17">
      <c r="A32" s="15"/>
      <c r="B32" s="11"/>
      <c r="C32" s="12"/>
      <c r="D32" s="13"/>
      <c r="E32" s="13"/>
      <c r="F32" s="12"/>
      <c r="G32" s="14"/>
      <c r="H32" s="14"/>
      <c r="I32" s="14"/>
      <c r="J32" s="12"/>
      <c r="K32" s="12"/>
      <c r="L32" s="14"/>
      <c r="M32" s="14"/>
      <c r="N32" s="14"/>
      <c r="O32" s="12"/>
      <c r="P32" s="11"/>
      <c r="Q32" s="12"/>
    </row>
  </sheetData>
  <sortState xmlns:xlrd2="http://schemas.microsoft.com/office/spreadsheetml/2017/richdata2" ref="A5:Q32">
    <sortCondition ref="A5:A32"/>
  </sortState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696AED-4956-4F08-853F-1824E4440A1B}">
  <sheetPr>
    <tabColor theme="7" tint="0.79998168889431442"/>
  </sheetPr>
  <dimension ref="A1:Q34"/>
  <sheetViews>
    <sheetView workbookViewId="0">
      <selection sqref="A1:A2"/>
    </sheetView>
  </sheetViews>
  <sheetFormatPr defaultRowHeight="15"/>
  <cols>
    <col min="1" max="1" width="15.5703125" customWidth="1"/>
    <col min="2" max="2" width="13.5703125" customWidth="1"/>
    <col min="3" max="3" width="7.5703125" customWidth="1"/>
    <col min="4" max="4" width="10" bestFit="1" customWidth="1"/>
    <col min="5" max="5" width="6.140625" bestFit="1" customWidth="1"/>
    <col min="6" max="6" width="12.5703125" customWidth="1"/>
    <col min="7" max="7" width="11.5703125" customWidth="1"/>
    <col min="8" max="8" width="14.42578125" customWidth="1"/>
    <col min="9" max="9" width="18.85546875" customWidth="1"/>
    <col min="10" max="10" width="8" bestFit="1" customWidth="1"/>
    <col min="11" max="11" width="6.140625" bestFit="1" customWidth="1"/>
    <col min="12" max="12" width="10.42578125" customWidth="1"/>
    <col min="13" max="13" width="12.5703125" customWidth="1"/>
    <col min="14" max="14" width="12.42578125" customWidth="1"/>
    <col min="15" max="15" width="11" bestFit="1" customWidth="1"/>
    <col min="16" max="16" width="10.5703125" bestFit="1" customWidth="1"/>
    <col min="17" max="17" width="11" customWidth="1"/>
  </cols>
  <sheetData>
    <row r="1" spans="1:17" ht="18.75">
      <c r="A1" s="2" t="s">
        <v>99</v>
      </c>
    </row>
    <row r="2" spans="1:17" ht="18.75">
      <c r="A2" s="2" t="s">
        <v>100</v>
      </c>
    </row>
    <row r="3" spans="1:17" ht="18.75">
      <c r="B3" s="2"/>
    </row>
    <row r="4" spans="1:17" s="8" customFormat="1" ht="38.1" customHeight="1">
      <c r="A4" s="10" t="s">
        <v>82</v>
      </c>
      <c r="B4" s="10" t="s">
        <v>83</v>
      </c>
      <c r="C4" s="10" t="s">
        <v>84</v>
      </c>
      <c r="D4" s="10" t="s">
        <v>12</v>
      </c>
      <c r="E4" s="10" t="s">
        <v>85</v>
      </c>
      <c r="F4" s="10" t="s">
        <v>86</v>
      </c>
      <c r="G4" s="10" t="s">
        <v>87</v>
      </c>
      <c r="H4" s="10" t="s">
        <v>88</v>
      </c>
      <c r="I4" s="10" t="s">
        <v>89</v>
      </c>
      <c r="J4" s="10" t="s">
        <v>90</v>
      </c>
      <c r="K4" s="10" t="s">
        <v>91</v>
      </c>
      <c r="L4" s="10" t="s">
        <v>92</v>
      </c>
      <c r="M4" s="10" t="s">
        <v>93</v>
      </c>
      <c r="N4" s="10" t="s">
        <v>94</v>
      </c>
      <c r="O4" s="10" t="s">
        <v>95</v>
      </c>
      <c r="P4" s="10" t="s">
        <v>96</v>
      </c>
      <c r="Q4" s="10" t="s">
        <v>97</v>
      </c>
    </row>
    <row r="5" spans="1:17">
      <c r="A5" s="9">
        <v>44316</v>
      </c>
      <c r="B5" s="4">
        <v>44316</v>
      </c>
      <c r="C5" s="5">
        <v>30</v>
      </c>
      <c r="D5" s="6">
        <v>127400</v>
      </c>
      <c r="E5" s="5">
        <v>255</v>
      </c>
      <c r="F5" s="5">
        <v>0</v>
      </c>
      <c r="G5" s="7">
        <v>1221.77</v>
      </c>
      <c r="H5" s="7">
        <v>4329</v>
      </c>
      <c r="I5" s="7">
        <v>5550.77</v>
      </c>
      <c r="J5" s="5">
        <v>4.3569999999999998E-2</v>
      </c>
      <c r="K5" s="5">
        <v>0</v>
      </c>
      <c r="L5" s="7">
        <v>0</v>
      </c>
      <c r="M5" s="7">
        <v>0</v>
      </c>
      <c r="N5" s="7">
        <v>0</v>
      </c>
      <c r="O5" s="5" t="s">
        <v>98</v>
      </c>
      <c r="P5" s="4">
        <v>44323</v>
      </c>
      <c r="Q5" s="5">
        <v>2023156857</v>
      </c>
    </row>
    <row r="6" spans="1:17">
      <c r="A6" s="9">
        <v>44347</v>
      </c>
      <c r="B6" s="4">
        <v>44347</v>
      </c>
      <c r="C6" s="5">
        <v>31</v>
      </c>
      <c r="D6" s="6">
        <v>150800</v>
      </c>
      <c r="E6" s="5">
        <v>268</v>
      </c>
      <c r="F6" s="5">
        <v>0</v>
      </c>
      <c r="G6" s="7">
        <v>1446.17</v>
      </c>
      <c r="H6" s="7">
        <v>6225.09</v>
      </c>
      <c r="I6" s="7">
        <v>7671.26</v>
      </c>
      <c r="J6" s="5">
        <v>5.0869999999999999E-2</v>
      </c>
      <c r="K6" s="5">
        <v>0</v>
      </c>
      <c r="L6" s="7">
        <v>0</v>
      </c>
      <c r="M6" s="7">
        <v>0</v>
      </c>
      <c r="N6" s="7">
        <v>0</v>
      </c>
      <c r="O6" s="5" t="s">
        <v>98</v>
      </c>
      <c r="P6" s="4">
        <v>44357</v>
      </c>
      <c r="Q6" s="5">
        <v>2023339209</v>
      </c>
    </row>
    <row r="7" spans="1:17">
      <c r="A7" s="9">
        <v>44377</v>
      </c>
      <c r="B7" s="4">
        <v>44377</v>
      </c>
      <c r="C7" s="5">
        <v>30</v>
      </c>
      <c r="D7" s="6">
        <v>163400</v>
      </c>
      <c r="E7" s="5">
        <v>307</v>
      </c>
      <c r="F7" s="5">
        <v>0</v>
      </c>
      <c r="G7" s="7">
        <v>1567.01</v>
      </c>
      <c r="H7" s="7">
        <v>6865.86</v>
      </c>
      <c r="I7" s="7">
        <v>8432.8700000000008</v>
      </c>
      <c r="J7" s="5">
        <v>5.1610000000000003E-2</v>
      </c>
      <c r="K7" s="5">
        <v>0</v>
      </c>
      <c r="L7" s="7">
        <v>0</v>
      </c>
      <c r="M7" s="7">
        <v>0</v>
      </c>
      <c r="N7" s="7">
        <v>0</v>
      </c>
      <c r="O7" s="5" t="s">
        <v>98</v>
      </c>
      <c r="P7" s="4">
        <v>44390</v>
      </c>
      <c r="Q7" s="5">
        <v>2023511598</v>
      </c>
    </row>
    <row r="8" spans="1:17">
      <c r="A8" s="9">
        <v>44408</v>
      </c>
      <c r="B8" s="4">
        <v>44408</v>
      </c>
      <c r="C8" s="5">
        <v>31</v>
      </c>
      <c r="D8" s="6">
        <v>171800</v>
      </c>
      <c r="E8" s="5">
        <v>303</v>
      </c>
      <c r="F8" s="5">
        <v>0</v>
      </c>
      <c r="G8" s="7">
        <v>1647.56</v>
      </c>
      <c r="H8" s="7">
        <v>7043.51</v>
      </c>
      <c r="I8" s="7">
        <v>8691.07</v>
      </c>
      <c r="J8" s="5">
        <v>5.0590000000000003E-2</v>
      </c>
      <c r="K8" s="5">
        <v>0</v>
      </c>
      <c r="L8" s="7">
        <v>0</v>
      </c>
      <c r="M8" s="7">
        <v>0</v>
      </c>
      <c r="N8" s="7">
        <v>0</v>
      </c>
      <c r="O8" s="5" t="s">
        <v>98</v>
      </c>
      <c r="P8" s="4">
        <v>44418</v>
      </c>
      <c r="Q8" s="5">
        <v>2023649585</v>
      </c>
    </row>
    <row r="9" spans="1:17">
      <c r="A9" s="9">
        <v>44439</v>
      </c>
      <c r="B9" s="4">
        <v>44439</v>
      </c>
      <c r="C9" s="5">
        <v>31</v>
      </c>
      <c r="D9" s="6">
        <v>172600</v>
      </c>
      <c r="E9" s="5">
        <v>284</v>
      </c>
      <c r="F9" s="5">
        <v>0</v>
      </c>
      <c r="G9" s="7">
        <v>1655.23</v>
      </c>
      <c r="H9" s="7">
        <v>6244.23</v>
      </c>
      <c r="I9" s="7">
        <v>7899.46</v>
      </c>
      <c r="J9" s="5">
        <v>4.5769999999999998E-2</v>
      </c>
      <c r="K9" s="5">
        <v>0</v>
      </c>
      <c r="L9" s="7">
        <v>0</v>
      </c>
      <c r="M9" s="7">
        <v>0</v>
      </c>
      <c r="N9" s="7">
        <v>0</v>
      </c>
      <c r="O9" s="5" t="s">
        <v>98</v>
      </c>
      <c r="P9" s="4">
        <v>44448</v>
      </c>
      <c r="Q9" s="5">
        <v>2023821134</v>
      </c>
    </row>
    <row r="10" spans="1:17">
      <c r="A10" s="9">
        <v>44469</v>
      </c>
      <c r="B10" s="4">
        <v>44469</v>
      </c>
      <c r="C10" s="5">
        <v>30</v>
      </c>
      <c r="D10" s="6">
        <v>148200</v>
      </c>
      <c r="E10" s="5">
        <v>312</v>
      </c>
      <c r="F10" s="5">
        <v>0</v>
      </c>
      <c r="G10" s="7">
        <v>1421.24</v>
      </c>
      <c r="H10" s="7">
        <v>4759.8599999999997</v>
      </c>
      <c r="I10" s="7">
        <v>6181.1</v>
      </c>
      <c r="J10" s="5">
        <v>4.1709999999999997E-2</v>
      </c>
      <c r="K10" s="5">
        <v>0</v>
      </c>
      <c r="L10" s="7">
        <v>0</v>
      </c>
      <c r="M10" s="7">
        <v>0</v>
      </c>
      <c r="N10" s="7">
        <v>0</v>
      </c>
      <c r="O10" s="5" t="s">
        <v>98</v>
      </c>
      <c r="P10" s="4">
        <v>44477</v>
      </c>
      <c r="Q10" s="5">
        <v>2023950647</v>
      </c>
    </row>
    <row r="11" spans="1:17">
      <c r="A11" s="9">
        <v>44500</v>
      </c>
      <c r="B11" s="4">
        <v>44500</v>
      </c>
      <c r="C11" s="5">
        <v>31</v>
      </c>
      <c r="D11" s="6">
        <v>149600</v>
      </c>
      <c r="E11" s="5">
        <v>268</v>
      </c>
      <c r="F11" s="5">
        <v>0</v>
      </c>
      <c r="G11" s="7">
        <v>1434.66</v>
      </c>
      <c r="H11" s="7">
        <v>4345.5200000000004</v>
      </c>
      <c r="I11" s="7">
        <v>5780.18</v>
      </c>
      <c r="J11" s="5">
        <v>3.8640000000000001E-2</v>
      </c>
      <c r="K11" s="5">
        <v>0</v>
      </c>
      <c r="L11" s="7">
        <v>0</v>
      </c>
      <c r="M11" s="7">
        <v>0</v>
      </c>
      <c r="N11" s="7">
        <v>0</v>
      </c>
      <c r="O11" s="5" t="s">
        <v>98</v>
      </c>
      <c r="P11" s="4">
        <v>44510</v>
      </c>
      <c r="Q11" s="5">
        <v>2024110291</v>
      </c>
    </row>
    <row r="12" spans="1:17">
      <c r="A12" s="9">
        <v>44530</v>
      </c>
      <c r="B12" s="4">
        <v>44530</v>
      </c>
      <c r="C12" s="5">
        <v>30</v>
      </c>
      <c r="D12" s="6">
        <v>130200</v>
      </c>
      <c r="E12" s="5">
        <v>256</v>
      </c>
      <c r="F12" s="5">
        <v>0</v>
      </c>
      <c r="G12" s="7">
        <v>1248.6199999999999</v>
      </c>
      <c r="H12" s="7">
        <v>3933.3</v>
      </c>
      <c r="I12" s="7">
        <v>5181.92</v>
      </c>
      <c r="J12" s="5">
        <v>3.9800000000000002E-2</v>
      </c>
      <c r="K12" s="5">
        <v>0</v>
      </c>
      <c r="L12" s="7">
        <v>0</v>
      </c>
      <c r="M12" s="7">
        <v>0</v>
      </c>
      <c r="N12" s="7">
        <v>0</v>
      </c>
      <c r="O12" s="5" t="s">
        <v>98</v>
      </c>
      <c r="P12" s="4">
        <v>44539</v>
      </c>
      <c r="Q12" s="5">
        <v>2024242387</v>
      </c>
    </row>
    <row r="13" spans="1:17">
      <c r="A13" s="9">
        <v>44561</v>
      </c>
      <c r="B13" s="4">
        <v>44561</v>
      </c>
      <c r="C13" s="5">
        <v>31</v>
      </c>
      <c r="D13" s="6">
        <v>138600</v>
      </c>
      <c r="E13" s="5">
        <v>263</v>
      </c>
      <c r="F13" s="5">
        <v>0</v>
      </c>
      <c r="G13" s="7">
        <v>1329.17</v>
      </c>
      <c r="H13" s="7">
        <v>3976.67</v>
      </c>
      <c r="I13" s="7">
        <v>5305.84</v>
      </c>
      <c r="J13" s="5">
        <v>3.8280000000000002E-2</v>
      </c>
      <c r="K13" s="5">
        <v>0</v>
      </c>
      <c r="L13" s="7">
        <v>0</v>
      </c>
      <c r="M13" s="7">
        <v>0</v>
      </c>
      <c r="N13" s="7">
        <v>0</v>
      </c>
      <c r="O13" s="5" t="s">
        <v>98</v>
      </c>
      <c r="P13" s="4">
        <v>44574</v>
      </c>
      <c r="Q13" s="5">
        <v>2024340759</v>
      </c>
    </row>
    <row r="14" spans="1:17">
      <c r="A14" s="9">
        <v>44592</v>
      </c>
      <c r="B14" s="4">
        <v>44592</v>
      </c>
      <c r="C14" s="5">
        <v>31</v>
      </c>
      <c r="D14" s="6">
        <v>128400</v>
      </c>
      <c r="E14" s="5">
        <v>257</v>
      </c>
      <c r="F14" s="5">
        <v>0</v>
      </c>
      <c r="G14" s="7">
        <v>1231.3599999999999</v>
      </c>
      <c r="H14" s="7">
        <v>3762.74</v>
      </c>
      <c r="I14" s="7">
        <v>4994.1000000000004</v>
      </c>
      <c r="J14" s="5">
        <v>3.8890000000000001E-2</v>
      </c>
      <c r="K14" s="5">
        <v>0</v>
      </c>
      <c r="L14" s="7">
        <v>0</v>
      </c>
      <c r="M14" s="7">
        <v>0</v>
      </c>
      <c r="N14" s="7">
        <v>0</v>
      </c>
      <c r="O14" s="5" t="s">
        <v>98</v>
      </c>
      <c r="P14" s="4">
        <v>44603</v>
      </c>
      <c r="Q14" s="5">
        <v>2024429890</v>
      </c>
    </row>
    <row r="15" spans="1:17">
      <c r="A15" s="9">
        <v>44620</v>
      </c>
      <c r="B15" s="4">
        <v>44620</v>
      </c>
      <c r="C15" s="5">
        <v>28</v>
      </c>
      <c r="D15" s="6">
        <v>121400</v>
      </c>
      <c r="E15" s="5">
        <v>261</v>
      </c>
      <c r="F15" s="5">
        <v>0</v>
      </c>
      <c r="G15" s="7">
        <v>1164.23</v>
      </c>
      <c r="H15" s="7">
        <v>3687.07</v>
      </c>
      <c r="I15" s="7">
        <v>4851.3</v>
      </c>
      <c r="J15" s="5">
        <v>3.9960000000000002E-2</v>
      </c>
      <c r="K15" s="5">
        <v>0</v>
      </c>
      <c r="L15" s="7">
        <v>0</v>
      </c>
      <c r="M15" s="7">
        <v>0</v>
      </c>
      <c r="N15" s="7">
        <v>0</v>
      </c>
      <c r="O15" s="5" t="s">
        <v>98</v>
      </c>
      <c r="P15" s="4">
        <v>44638</v>
      </c>
      <c r="Q15" s="5">
        <v>2024600114</v>
      </c>
    </row>
    <row r="16" spans="1:17">
      <c r="A16" s="9">
        <v>44651</v>
      </c>
      <c r="B16" s="4">
        <v>44651</v>
      </c>
      <c r="C16" s="5">
        <v>31</v>
      </c>
      <c r="D16" s="6">
        <v>128000</v>
      </c>
      <c r="E16" s="5">
        <v>257</v>
      </c>
      <c r="F16" s="5">
        <v>0</v>
      </c>
      <c r="G16" s="7">
        <v>2097.92</v>
      </c>
      <c r="H16" s="7">
        <v>3809.11</v>
      </c>
      <c r="I16" s="7">
        <v>5907.03</v>
      </c>
      <c r="J16" s="5">
        <v>4.6149999999999997E-2</v>
      </c>
      <c r="K16" s="5">
        <v>0</v>
      </c>
      <c r="L16" s="7">
        <v>0</v>
      </c>
      <c r="M16" s="7">
        <v>0</v>
      </c>
      <c r="N16" s="7">
        <v>0</v>
      </c>
      <c r="O16" s="5" t="s">
        <v>98</v>
      </c>
      <c r="P16" s="4">
        <v>44662</v>
      </c>
      <c r="Q16" s="5">
        <v>2024683882</v>
      </c>
    </row>
    <row r="17" spans="1:17">
      <c r="A17" s="9">
        <v>44681</v>
      </c>
      <c r="B17" s="4">
        <v>44681</v>
      </c>
      <c r="C17" s="5">
        <v>30</v>
      </c>
      <c r="D17" s="6">
        <v>118600</v>
      </c>
      <c r="E17" s="5">
        <v>253</v>
      </c>
      <c r="F17" s="5">
        <v>0</v>
      </c>
      <c r="G17" s="7">
        <v>1943.85</v>
      </c>
      <c r="H17" s="7">
        <v>3642.15</v>
      </c>
      <c r="I17" s="7">
        <v>5586</v>
      </c>
      <c r="J17" s="5">
        <v>4.7100000000000003E-2</v>
      </c>
      <c r="K17" s="5">
        <v>0</v>
      </c>
      <c r="L17" s="7">
        <v>0</v>
      </c>
      <c r="M17" s="7">
        <v>0</v>
      </c>
      <c r="N17" s="7">
        <v>0</v>
      </c>
      <c r="O17" s="5" t="s">
        <v>98</v>
      </c>
      <c r="P17" s="4">
        <v>44687</v>
      </c>
      <c r="Q17" s="5">
        <v>2024743566</v>
      </c>
    </row>
    <row r="18" spans="1:17">
      <c r="A18" s="9">
        <v>44712</v>
      </c>
      <c r="B18" s="4">
        <v>44712</v>
      </c>
      <c r="C18" s="5">
        <v>31</v>
      </c>
      <c r="D18" s="6">
        <v>139000</v>
      </c>
      <c r="E18" s="5">
        <v>268</v>
      </c>
      <c r="F18" s="5">
        <v>0</v>
      </c>
      <c r="G18" s="7">
        <v>2278.21</v>
      </c>
      <c r="H18" s="7">
        <v>5101.7700000000004</v>
      </c>
      <c r="I18" s="7">
        <v>7379.98</v>
      </c>
      <c r="J18" s="5">
        <v>5.3089999999999998E-2</v>
      </c>
      <c r="K18" s="5">
        <v>0</v>
      </c>
      <c r="L18" s="7">
        <v>0</v>
      </c>
      <c r="M18" s="7">
        <v>0</v>
      </c>
      <c r="N18" s="7">
        <v>0</v>
      </c>
      <c r="O18" s="5" t="s">
        <v>98</v>
      </c>
      <c r="P18" s="4">
        <v>44721</v>
      </c>
      <c r="Q18" s="5">
        <v>2024934151</v>
      </c>
    </row>
    <row r="19" spans="1:17">
      <c r="A19" s="9">
        <v>44742</v>
      </c>
      <c r="B19" s="4">
        <v>44742</v>
      </c>
      <c r="C19" s="5">
        <v>30</v>
      </c>
      <c r="D19" s="6">
        <v>146600</v>
      </c>
      <c r="E19" s="5">
        <v>321</v>
      </c>
      <c r="F19" s="5">
        <v>0</v>
      </c>
      <c r="G19" s="7">
        <v>2402.77</v>
      </c>
      <c r="H19" s="7">
        <v>5603.08</v>
      </c>
      <c r="I19" s="7">
        <v>8005.85</v>
      </c>
      <c r="J19" s="5">
        <v>5.4609999999999999E-2</v>
      </c>
      <c r="K19" s="5">
        <v>0</v>
      </c>
      <c r="L19" s="7">
        <v>0</v>
      </c>
      <c r="M19" s="7">
        <v>0</v>
      </c>
      <c r="N19" s="7">
        <v>0</v>
      </c>
      <c r="O19" s="5" t="s">
        <v>98</v>
      </c>
      <c r="P19" s="4">
        <v>44749</v>
      </c>
      <c r="Q19" s="5">
        <v>2024989662</v>
      </c>
    </row>
    <row r="20" spans="1:17">
      <c r="A20" s="9">
        <v>44773</v>
      </c>
      <c r="B20" s="4">
        <v>44773</v>
      </c>
      <c r="C20" s="5">
        <v>31</v>
      </c>
      <c r="D20" s="6">
        <v>160800</v>
      </c>
      <c r="E20" s="5">
        <v>295</v>
      </c>
      <c r="F20" s="5">
        <v>0</v>
      </c>
      <c r="G20" s="7">
        <v>2635.51</v>
      </c>
      <c r="H20" s="7">
        <v>10952.44</v>
      </c>
      <c r="I20" s="7">
        <v>13587.95</v>
      </c>
      <c r="J20" s="5">
        <v>8.4500000000000006E-2</v>
      </c>
      <c r="K20" s="5">
        <v>0</v>
      </c>
      <c r="L20" s="7">
        <v>0</v>
      </c>
      <c r="M20" s="7">
        <v>0</v>
      </c>
      <c r="N20" s="7">
        <v>0</v>
      </c>
      <c r="O20" s="5" t="s">
        <v>98</v>
      </c>
      <c r="P20" s="4">
        <v>44784</v>
      </c>
      <c r="Q20" s="5">
        <v>2025064935</v>
      </c>
    </row>
    <row r="21" spans="1:17">
      <c r="A21" s="9">
        <v>44804</v>
      </c>
      <c r="B21" s="4">
        <v>44804</v>
      </c>
      <c r="C21" s="5">
        <v>31</v>
      </c>
      <c r="D21" s="6">
        <v>163600</v>
      </c>
      <c r="E21" s="5">
        <v>284</v>
      </c>
      <c r="F21" s="5">
        <v>0</v>
      </c>
      <c r="G21" s="7">
        <v>2681.4</v>
      </c>
      <c r="H21" s="7">
        <v>5712.53</v>
      </c>
      <c r="I21" s="7">
        <v>8393.93</v>
      </c>
      <c r="J21" s="5">
        <v>5.1310000000000001E-2</v>
      </c>
      <c r="K21" s="5">
        <v>0</v>
      </c>
      <c r="L21" s="7">
        <v>0</v>
      </c>
      <c r="M21" s="7">
        <v>0</v>
      </c>
      <c r="N21" s="7">
        <v>0</v>
      </c>
      <c r="O21" s="5" t="s">
        <v>98</v>
      </c>
      <c r="P21" s="4">
        <v>44813</v>
      </c>
      <c r="Q21" s="5">
        <v>2025129020</v>
      </c>
    </row>
    <row r="22" spans="1:17">
      <c r="A22" s="15"/>
      <c r="B22" s="11"/>
      <c r="C22" s="12"/>
      <c r="D22" s="13"/>
      <c r="E22" s="12"/>
      <c r="F22" s="12"/>
      <c r="G22" s="14"/>
      <c r="H22" s="14"/>
      <c r="I22" s="14"/>
      <c r="J22" s="12"/>
      <c r="K22" s="12"/>
      <c r="L22" s="14"/>
      <c r="M22" s="14"/>
      <c r="N22" s="14"/>
      <c r="O22" s="12"/>
      <c r="P22" s="11"/>
      <c r="Q22" s="12"/>
    </row>
    <row r="23" spans="1:17">
      <c r="A23" s="15"/>
      <c r="B23" s="11"/>
      <c r="C23" s="12"/>
      <c r="D23" s="13"/>
      <c r="E23" s="12"/>
      <c r="F23" s="12"/>
      <c r="G23" s="14"/>
      <c r="H23" s="14"/>
      <c r="I23" s="14"/>
      <c r="J23" s="12"/>
      <c r="K23" s="12"/>
      <c r="L23" s="14"/>
      <c r="M23" s="14"/>
      <c r="N23" s="14"/>
      <c r="O23" s="12"/>
      <c r="P23" s="11"/>
      <c r="Q23" s="12"/>
    </row>
    <row r="24" spans="1:17">
      <c r="A24" s="15"/>
      <c r="B24" s="11"/>
      <c r="C24" s="12"/>
      <c r="D24" s="13"/>
      <c r="E24" s="12"/>
      <c r="F24" s="12"/>
      <c r="G24" s="14"/>
      <c r="H24" s="14"/>
      <c r="I24" s="14"/>
      <c r="J24" s="12"/>
      <c r="K24" s="12"/>
      <c r="L24" s="14"/>
      <c r="M24" s="14"/>
      <c r="N24" s="14"/>
      <c r="O24" s="12"/>
      <c r="P24" s="11"/>
      <c r="Q24" s="12"/>
    </row>
    <row r="25" spans="1:17">
      <c r="A25" s="15"/>
      <c r="B25" s="11"/>
      <c r="C25" s="12"/>
      <c r="D25" s="13"/>
      <c r="E25" s="12"/>
      <c r="F25" s="12"/>
      <c r="G25" s="14"/>
      <c r="H25" s="14"/>
      <c r="I25" s="14"/>
      <c r="J25" s="12"/>
      <c r="K25" s="12"/>
      <c r="L25" s="14"/>
      <c r="M25" s="14"/>
      <c r="N25" s="14"/>
      <c r="O25" s="12"/>
      <c r="P25" s="11"/>
      <c r="Q25" s="12"/>
    </row>
    <row r="26" spans="1:17">
      <c r="A26" s="15"/>
      <c r="B26" s="11"/>
      <c r="C26" s="12"/>
      <c r="D26" s="13"/>
      <c r="E26" s="12"/>
      <c r="F26" s="12"/>
      <c r="G26" s="14"/>
      <c r="H26" s="14"/>
      <c r="I26" s="14"/>
      <c r="J26" s="12"/>
      <c r="K26" s="12"/>
      <c r="L26" s="14"/>
      <c r="M26" s="14"/>
      <c r="N26" s="14"/>
      <c r="O26" s="12"/>
      <c r="P26" s="11"/>
      <c r="Q26" s="12"/>
    </row>
    <row r="27" spans="1:17">
      <c r="A27" s="15"/>
      <c r="B27" s="11"/>
      <c r="C27" s="12"/>
      <c r="D27" s="13"/>
      <c r="E27" s="12"/>
      <c r="F27" s="12"/>
      <c r="G27" s="14"/>
      <c r="H27" s="14"/>
      <c r="I27" s="14"/>
      <c r="J27" s="12"/>
      <c r="K27" s="12"/>
      <c r="L27" s="14"/>
      <c r="M27" s="14"/>
      <c r="N27" s="14"/>
      <c r="O27" s="12"/>
      <c r="P27" s="11"/>
      <c r="Q27" s="12"/>
    </row>
    <row r="28" spans="1:17">
      <c r="A28" s="15"/>
      <c r="B28" s="11"/>
      <c r="C28" s="12"/>
      <c r="D28" s="13"/>
      <c r="E28" s="12"/>
      <c r="F28" s="12"/>
      <c r="G28" s="14"/>
      <c r="H28" s="14"/>
      <c r="I28" s="14"/>
      <c r="J28" s="12"/>
      <c r="K28" s="12"/>
      <c r="L28" s="14"/>
      <c r="M28" s="14"/>
      <c r="N28" s="14"/>
      <c r="O28" s="12"/>
      <c r="P28" s="11"/>
      <c r="Q28" s="12"/>
    </row>
    <row r="29" spans="1:17">
      <c r="A29" s="15"/>
      <c r="B29" s="11"/>
      <c r="C29" s="12"/>
      <c r="D29" s="13"/>
      <c r="E29" s="12"/>
      <c r="F29" s="12"/>
      <c r="G29" s="14"/>
      <c r="H29" s="14"/>
      <c r="I29" s="14"/>
      <c r="J29" s="12"/>
      <c r="K29" s="12"/>
      <c r="L29" s="14"/>
      <c r="M29" s="14"/>
      <c r="N29" s="14"/>
      <c r="O29" s="12"/>
      <c r="P29" s="11"/>
      <c r="Q29" s="12"/>
    </row>
    <row r="30" spans="1:17">
      <c r="A30" s="15"/>
      <c r="B30" s="11"/>
      <c r="C30" s="12"/>
      <c r="D30" s="13"/>
      <c r="E30" s="12"/>
      <c r="F30" s="12"/>
      <c r="G30" s="14"/>
      <c r="H30" s="14"/>
      <c r="I30" s="14"/>
      <c r="J30" s="12"/>
      <c r="K30" s="12"/>
      <c r="L30" s="14"/>
      <c r="M30" s="14"/>
      <c r="N30" s="14"/>
      <c r="O30" s="12"/>
      <c r="P30" s="11"/>
      <c r="Q30" s="12"/>
    </row>
    <row r="31" spans="1:17">
      <c r="A31" s="15"/>
      <c r="B31" s="11"/>
      <c r="C31" s="12"/>
      <c r="D31" s="13"/>
      <c r="E31" s="12"/>
      <c r="F31" s="12"/>
      <c r="G31" s="14"/>
      <c r="H31" s="14"/>
      <c r="I31" s="14"/>
      <c r="J31" s="12"/>
      <c r="K31" s="12"/>
      <c r="L31" s="14"/>
      <c r="M31" s="14"/>
      <c r="N31" s="14"/>
      <c r="O31" s="12"/>
      <c r="P31" s="11"/>
      <c r="Q31" s="12"/>
    </row>
    <row r="32" spans="1:17">
      <c r="A32" s="15"/>
      <c r="B32" s="11"/>
      <c r="C32" s="12"/>
      <c r="D32" s="13"/>
      <c r="E32" s="12"/>
      <c r="F32" s="12"/>
      <c r="G32" s="14"/>
      <c r="H32" s="14"/>
      <c r="I32" s="14"/>
      <c r="J32" s="12"/>
      <c r="K32" s="12"/>
      <c r="L32" s="14"/>
      <c r="M32" s="14"/>
      <c r="N32" s="14"/>
      <c r="O32" s="12"/>
      <c r="P32" s="11"/>
      <c r="Q32" s="12"/>
    </row>
    <row r="34" spans="6:6">
      <c r="F34" s="3"/>
    </row>
  </sheetData>
  <sortState xmlns:xlrd2="http://schemas.microsoft.com/office/spreadsheetml/2017/richdata2" ref="A5:Q32">
    <sortCondition ref="A5:A32"/>
  </sortState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576ADF-1E72-4FB1-964B-93D5B97560E2}">
  <sheetPr>
    <tabColor theme="5" tint="0.59999389629810485"/>
  </sheetPr>
  <dimension ref="A1:ED8"/>
  <sheetViews>
    <sheetView tabSelected="1" workbookViewId="0">
      <pane ySplit="1" topLeftCell="A2" activePane="bottomLeft" state="frozen"/>
      <selection pane="bottomLeft" activeCell="F10" sqref="F10"/>
      <selection activeCell="X52" sqref="X52"/>
    </sheetView>
  </sheetViews>
  <sheetFormatPr defaultRowHeight="15"/>
  <cols>
    <col min="1" max="1" width="9.5703125" bestFit="1" customWidth="1"/>
    <col min="2" max="2" width="12.42578125" customWidth="1"/>
    <col min="3" max="3" width="14.42578125" customWidth="1"/>
  </cols>
  <sheetData>
    <row r="1" spans="1:134" ht="261.75" customHeight="1">
      <c r="A1" s="58" t="s">
        <v>101</v>
      </c>
      <c r="B1" s="58" t="s">
        <v>102</v>
      </c>
      <c r="C1" s="58" t="s">
        <v>103</v>
      </c>
      <c r="D1" s="58" t="s">
        <v>104</v>
      </c>
      <c r="E1" s="58" t="s">
        <v>105</v>
      </c>
      <c r="F1" s="58" t="s">
        <v>106</v>
      </c>
      <c r="G1" s="58" t="s">
        <v>107</v>
      </c>
      <c r="H1" s="58" t="s">
        <v>108</v>
      </c>
      <c r="I1" s="58" t="s">
        <v>109</v>
      </c>
      <c r="J1" s="58" t="s">
        <v>110</v>
      </c>
      <c r="K1" s="58" t="s">
        <v>111</v>
      </c>
      <c r="L1" s="58" t="s">
        <v>112</v>
      </c>
      <c r="M1" s="58" t="s">
        <v>113</v>
      </c>
      <c r="N1" s="58" t="s">
        <v>114</v>
      </c>
      <c r="O1" s="58" t="s">
        <v>115</v>
      </c>
      <c r="P1" s="58" t="s">
        <v>116</v>
      </c>
      <c r="Q1" s="58" t="s">
        <v>117</v>
      </c>
      <c r="R1" s="58" t="s">
        <v>118</v>
      </c>
      <c r="S1" s="58" t="s">
        <v>119</v>
      </c>
      <c r="T1" s="58" t="s">
        <v>120</v>
      </c>
      <c r="U1" s="58" t="s">
        <v>121</v>
      </c>
      <c r="V1" s="58" t="s">
        <v>122</v>
      </c>
      <c r="W1" s="58" t="s">
        <v>123</v>
      </c>
      <c r="X1" s="58" t="s">
        <v>124</v>
      </c>
      <c r="Y1" s="58" t="s">
        <v>125</v>
      </c>
      <c r="Z1" s="58" t="s">
        <v>126</v>
      </c>
      <c r="AA1" s="58" t="s">
        <v>127</v>
      </c>
      <c r="AB1" s="58" t="s">
        <v>128</v>
      </c>
      <c r="AC1" s="58" t="s">
        <v>129</v>
      </c>
      <c r="AD1" s="58" t="s">
        <v>130</v>
      </c>
      <c r="AE1" s="58" t="s">
        <v>131</v>
      </c>
      <c r="AF1" s="58" t="s">
        <v>132</v>
      </c>
      <c r="AG1" s="58" t="s">
        <v>133</v>
      </c>
      <c r="AH1" s="58" t="s">
        <v>134</v>
      </c>
      <c r="AI1" s="58" t="s">
        <v>135</v>
      </c>
      <c r="AJ1" s="58" t="s">
        <v>136</v>
      </c>
      <c r="AK1" s="58" t="s">
        <v>137</v>
      </c>
      <c r="AL1" s="58" t="s">
        <v>138</v>
      </c>
      <c r="AM1" s="58" t="s">
        <v>139</v>
      </c>
      <c r="AN1" s="58" t="s">
        <v>140</v>
      </c>
      <c r="AO1" s="58" t="s">
        <v>141</v>
      </c>
      <c r="AP1" s="58" t="s">
        <v>142</v>
      </c>
      <c r="AQ1" s="58" t="s">
        <v>143</v>
      </c>
      <c r="AR1" s="58" t="s">
        <v>144</v>
      </c>
      <c r="AS1" s="58" t="s">
        <v>145</v>
      </c>
      <c r="AT1" s="58" t="s">
        <v>146</v>
      </c>
      <c r="AU1" s="58" t="s">
        <v>147</v>
      </c>
      <c r="AV1" s="58" t="s">
        <v>148</v>
      </c>
      <c r="AW1" s="58" t="s">
        <v>149</v>
      </c>
      <c r="AX1" s="58" t="s">
        <v>150</v>
      </c>
      <c r="AY1" s="58" t="s">
        <v>151</v>
      </c>
      <c r="AZ1" s="58" t="s">
        <v>152</v>
      </c>
      <c r="BA1" s="58" t="s">
        <v>153</v>
      </c>
      <c r="BB1" s="58" t="s">
        <v>154</v>
      </c>
      <c r="BC1" s="58" t="s">
        <v>155</v>
      </c>
      <c r="BD1" s="58" t="s">
        <v>156</v>
      </c>
      <c r="BE1" s="58" t="s">
        <v>157</v>
      </c>
      <c r="BF1" s="58" t="s">
        <v>158</v>
      </c>
      <c r="BG1" s="58" t="s">
        <v>159</v>
      </c>
      <c r="BH1" s="58" t="s">
        <v>160</v>
      </c>
      <c r="BI1" s="58" t="s">
        <v>161</v>
      </c>
      <c r="BJ1" s="58" t="s">
        <v>162</v>
      </c>
      <c r="BK1" s="58" t="s">
        <v>163</v>
      </c>
      <c r="BL1" s="58" t="s">
        <v>164</v>
      </c>
      <c r="BM1" s="58" t="s">
        <v>165</v>
      </c>
      <c r="BN1" s="58" t="s">
        <v>166</v>
      </c>
      <c r="BO1" s="58" t="s">
        <v>167</v>
      </c>
      <c r="BP1" s="58" t="s">
        <v>168</v>
      </c>
      <c r="BQ1" s="58" t="s">
        <v>169</v>
      </c>
      <c r="BR1" s="58" t="s">
        <v>170</v>
      </c>
      <c r="BS1" s="58" t="s">
        <v>171</v>
      </c>
      <c r="BT1" s="58" t="s">
        <v>172</v>
      </c>
      <c r="BU1" s="58" t="s">
        <v>173</v>
      </c>
      <c r="BV1" s="58" t="s">
        <v>174</v>
      </c>
      <c r="BW1" s="58" t="s">
        <v>175</v>
      </c>
      <c r="BX1" s="58" t="s">
        <v>176</v>
      </c>
      <c r="BY1" s="58" t="s">
        <v>177</v>
      </c>
      <c r="BZ1" s="58" t="s">
        <v>178</v>
      </c>
      <c r="CA1" s="58" t="s">
        <v>179</v>
      </c>
      <c r="CB1" s="58" t="s">
        <v>180</v>
      </c>
      <c r="CC1" s="58" t="s">
        <v>181</v>
      </c>
      <c r="CD1" s="58" t="s">
        <v>182</v>
      </c>
      <c r="CE1" s="58" t="s">
        <v>183</v>
      </c>
      <c r="CF1" s="58" t="s">
        <v>184</v>
      </c>
      <c r="CG1" s="58" t="s">
        <v>185</v>
      </c>
      <c r="CH1" s="58" t="s">
        <v>186</v>
      </c>
      <c r="CI1" s="58" t="s">
        <v>187</v>
      </c>
      <c r="CJ1" s="58" t="s">
        <v>188</v>
      </c>
      <c r="CK1" s="58" t="s">
        <v>189</v>
      </c>
      <c r="CL1" s="58" t="s">
        <v>190</v>
      </c>
      <c r="CM1" s="58" t="s">
        <v>191</v>
      </c>
      <c r="CN1" s="58" t="s">
        <v>192</v>
      </c>
      <c r="CO1" s="58" t="s">
        <v>193</v>
      </c>
      <c r="CP1" s="58" t="s">
        <v>194</v>
      </c>
      <c r="CQ1" s="58" t="s">
        <v>195</v>
      </c>
      <c r="CR1" s="58" t="s">
        <v>196</v>
      </c>
      <c r="CS1" s="58" t="s">
        <v>197</v>
      </c>
      <c r="CT1" s="58" t="s">
        <v>198</v>
      </c>
      <c r="CU1" s="58" t="s">
        <v>199</v>
      </c>
      <c r="CV1" s="58" t="s">
        <v>200</v>
      </c>
      <c r="CW1" s="58" t="s">
        <v>201</v>
      </c>
      <c r="CX1" s="58" t="s">
        <v>202</v>
      </c>
      <c r="CY1" s="58" t="s">
        <v>203</v>
      </c>
      <c r="CZ1" s="58" t="s">
        <v>204</v>
      </c>
      <c r="DA1" s="58" t="s">
        <v>205</v>
      </c>
      <c r="DB1" s="58" t="s">
        <v>206</v>
      </c>
      <c r="DC1" s="58" t="s">
        <v>207</v>
      </c>
      <c r="DD1" s="58" t="s">
        <v>208</v>
      </c>
      <c r="DE1" s="58" t="s">
        <v>209</v>
      </c>
      <c r="DF1" s="58" t="s">
        <v>210</v>
      </c>
      <c r="DG1" s="58" t="s">
        <v>211</v>
      </c>
      <c r="DH1" s="58" t="s">
        <v>212</v>
      </c>
      <c r="DI1" s="58" t="s">
        <v>213</v>
      </c>
      <c r="DJ1" s="58" t="s">
        <v>214</v>
      </c>
      <c r="DK1" s="58" t="s">
        <v>215</v>
      </c>
      <c r="DL1" s="58" t="s">
        <v>216</v>
      </c>
      <c r="DM1" s="58" t="s">
        <v>217</v>
      </c>
      <c r="DN1" s="58" t="s">
        <v>218</v>
      </c>
      <c r="DO1" s="58" t="s">
        <v>219</v>
      </c>
      <c r="DP1" s="58" t="s">
        <v>220</v>
      </c>
      <c r="DQ1" s="58" t="s">
        <v>221</v>
      </c>
      <c r="DR1" s="58" t="s">
        <v>222</v>
      </c>
      <c r="DS1" s="58" t="s">
        <v>223</v>
      </c>
      <c r="DT1" s="58" t="s">
        <v>224</v>
      </c>
      <c r="DU1" s="58" t="s">
        <v>225</v>
      </c>
      <c r="DV1" s="58" t="s">
        <v>226</v>
      </c>
      <c r="DW1" s="58" t="s">
        <v>227</v>
      </c>
      <c r="DX1" s="58" t="s">
        <v>228</v>
      </c>
      <c r="DY1" s="58" t="s">
        <v>229</v>
      </c>
      <c r="DZ1" s="58" t="s">
        <v>230</v>
      </c>
      <c r="EA1" s="58" t="s">
        <v>231</v>
      </c>
      <c r="EB1" s="58" t="s">
        <v>232</v>
      </c>
      <c r="EC1" s="58" t="s">
        <v>233</v>
      </c>
      <c r="ED1" s="58" t="s">
        <v>234</v>
      </c>
    </row>
    <row r="2" spans="1:134">
      <c r="A2" t="s">
        <v>235</v>
      </c>
      <c r="B2" s="59" t="s">
        <v>236</v>
      </c>
      <c r="C2" t="s">
        <v>237</v>
      </c>
      <c r="D2" t="s">
        <v>238</v>
      </c>
      <c r="E2">
        <v>0.77</v>
      </c>
      <c r="F2">
        <v>0</v>
      </c>
      <c r="G2">
        <v>0</v>
      </c>
      <c r="H2">
        <v>0</v>
      </c>
      <c r="I2">
        <v>0</v>
      </c>
      <c r="J2">
        <v>0.21</v>
      </c>
      <c r="K2">
        <v>0</v>
      </c>
      <c r="L2">
        <v>0</v>
      </c>
      <c r="M2">
        <v>0.12</v>
      </c>
      <c r="N2">
        <v>0.71</v>
      </c>
      <c r="O2">
        <v>0.16</v>
      </c>
      <c r="P2">
        <v>5</v>
      </c>
      <c r="Q2">
        <v>5</v>
      </c>
      <c r="R2" t="b">
        <v>1</v>
      </c>
      <c r="S2" t="b">
        <v>0</v>
      </c>
      <c r="U2" t="b">
        <v>1</v>
      </c>
      <c r="V2">
        <v>100</v>
      </c>
      <c r="W2">
        <v>77</v>
      </c>
      <c r="X2">
        <v>756</v>
      </c>
      <c r="Y2">
        <v>0.94</v>
      </c>
      <c r="Z2">
        <v>0.59</v>
      </c>
      <c r="AA2" t="b">
        <v>1</v>
      </c>
      <c r="AB2" t="b">
        <v>0</v>
      </c>
      <c r="AC2" t="b">
        <v>0</v>
      </c>
      <c r="AD2">
        <v>56</v>
      </c>
      <c r="AE2">
        <v>0.1754</v>
      </c>
      <c r="AF2" t="b">
        <v>0</v>
      </c>
      <c r="AG2">
        <v>83</v>
      </c>
      <c r="AH2">
        <v>5.4399999999999997E-2</v>
      </c>
      <c r="AI2" t="b">
        <v>0</v>
      </c>
      <c r="AJ2">
        <v>87</v>
      </c>
      <c r="AK2">
        <v>6.9999999999999999E-4</v>
      </c>
      <c r="AL2">
        <v>94</v>
      </c>
      <c r="AM2">
        <v>42</v>
      </c>
      <c r="AN2" t="b">
        <v>1</v>
      </c>
      <c r="AO2" t="b">
        <v>1</v>
      </c>
      <c r="AP2">
        <v>33</v>
      </c>
      <c r="AQ2">
        <v>0</v>
      </c>
      <c r="AR2" t="b">
        <v>0</v>
      </c>
      <c r="AS2" t="b">
        <v>0</v>
      </c>
      <c r="AT2" t="b">
        <v>0</v>
      </c>
      <c r="AU2">
        <v>88</v>
      </c>
      <c r="AV2">
        <v>5</v>
      </c>
      <c r="AW2" t="b">
        <v>0</v>
      </c>
      <c r="AX2">
        <v>80</v>
      </c>
      <c r="AY2">
        <v>9.77</v>
      </c>
      <c r="AZ2" t="b">
        <v>0</v>
      </c>
      <c r="BA2">
        <v>70</v>
      </c>
      <c r="BB2">
        <v>0.35</v>
      </c>
      <c r="BC2" t="b">
        <v>0</v>
      </c>
      <c r="BD2">
        <v>29</v>
      </c>
      <c r="BE2">
        <v>108.33</v>
      </c>
      <c r="BF2" t="b">
        <v>0</v>
      </c>
      <c r="BG2">
        <v>38</v>
      </c>
      <c r="BH2" t="b">
        <v>0</v>
      </c>
      <c r="BI2">
        <v>40</v>
      </c>
      <c r="BJ2">
        <v>19</v>
      </c>
      <c r="BK2" t="b">
        <v>0</v>
      </c>
      <c r="BL2">
        <v>78</v>
      </c>
      <c r="BM2">
        <v>56</v>
      </c>
      <c r="BN2">
        <v>1</v>
      </c>
      <c r="BO2">
        <v>48300</v>
      </c>
      <c r="BP2" t="b">
        <v>0</v>
      </c>
      <c r="BQ2" t="b">
        <v>0</v>
      </c>
      <c r="BR2">
        <v>3908</v>
      </c>
      <c r="BS2">
        <v>51</v>
      </c>
      <c r="BT2" t="b">
        <v>1</v>
      </c>
      <c r="BU2" t="b">
        <v>0</v>
      </c>
      <c r="BW2">
        <v>0.99</v>
      </c>
      <c r="BX2">
        <v>0.08</v>
      </c>
      <c r="BY2" t="b">
        <v>0</v>
      </c>
      <c r="BZ2">
        <v>75</v>
      </c>
      <c r="CA2">
        <v>2.63</v>
      </c>
      <c r="CB2" t="b">
        <v>0</v>
      </c>
      <c r="CC2">
        <v>44</v>
      </c>
      <c r="CD2">
        <v>0.05</v>
      </c>
      <c r="CE2" t="b">
        <v>0</v>
      </c>
      <c r="CF2">
        <v>81</v>
      </c>
      <c r="CG2">
        <v>1.32</v>
      </c>
      <c r="CH2" t="b">
        <v>0</v>
      </c>
      <c r="CJ2" t="b">
        <v>0</v>
      </c>
      <c r="CK2" t="b">
        <v>0</v>
      </c>
      <c r="CL2" t="b">
        <v>0</v>
      </c>
      <c r="CM2" t="b">
        <v>0</v>
      </c>
      <c r="CN2" t="b">
        <v>1</v>
      </c>
      <c r="CO2">
        <v>97</v>
      </c>
      <c r="CP2">
        <v>10.78</v>
      </c>
      <c r="CQ2" t="b">
        <v>0</v>
      </c>
      <c r="CR2">
        <v>59</v>
      </c>
      <c r="CS2">
        <v>2.65</v>
      </c>
      <c r="CT2" t="b">
        <v>0</v>
      </c>
      <c r="CU2">
        <v>86</v>
      </c>
      <c r="CV2">
        <v>1130</v>
      </c>
      <c r="CW2" t="b">
        <v>1</v>
      </c>
      <c r="CX2">
        <v>95</v>
      </c>
      <c r="CY2">
        <v>1810</v>
      </c>
      <c r="CZ2" t="b">
        <v>0</v>
      </c>
      <c r="DA2">
        <v>84</v>
      </c>
      <c r="DB2">
        <v>819</v>
      </c>
      <c r="DC2" t="b">
        <v>0</v>
      </c>
      <c r="DD2">
        <v>89</v>
      </c>
      <c r="DE2">
        <v>73.3</v>
      </c>
      <c r="DF2" t="b">
        <v>0</v>
      </c>
      <c r="DG2">
        <v>71</v>
      </c>
      <c r="DH2">
        <v>74</v>
      </c>
      <c r="DI2" t="b">
        <v>0</v>
      </c>
      <c r="DJ2">
        <v>12</v>
      </c>
      <c r="DK2">
        <v>0</v>
      </c>
      <c r="DL2" t="b">
        <v>1</v>
      </c>
      <c r="DM2">
        <v>98</v>
      </c>
      <c r="DN2">
        <v>21</v>
      </c>
      <c r="DO2" t="b">
        <v>0</v>
      </c>
      <c r="DP2">
        <v>92</v>
      </c>
      <c r="DQ2">
        <v>63</v>
      </c>
      <c r="DR2">
        <v>88</v>
      </c>
      <c r="DS2">
        <v>30</v>
      </c>
      <c r="DT2">
        <v>86</v>
      </c>
      <c r="DU2">
        <v>23</v>
      </c>
      <c r="DV2">
        <v>95</v>
      </c>
      <c r="DW2">
        <v>10</v>
      </c>
      <c r="DX2">
        <v>32</v>
      </c>
      <c r="DY2" t="b">
        <v>0</v>
      </c>
      <c r="DZ2" t="b">
        <v>0</v>
      </c>
      <c r="EA2" t="b">
        <v>0</v>
      </c>
    </row>
    <row r="3" spans="1:134">
      <c r="A3" t="s">
        <v>239</v>
      </c>
      <c r="B3" s="59" t="s">
        <v>240</v>
      </c>
      <c r="C3" t="s">
        <v>237</v>
      </c>
      <c r="D3" t="s">
        <v>238</v>
      </c>
      <c r="E3">
        <v>0.92</v>
      </c>
      <c r="F3">
        <v>0</v>
      </c>
      <c r="G3">
        <v>0</v>
      </c>
      <c r="H3">
        <v>0</v>
      </c>
      <c r="I3">
        <v>0.02</v>
      </c>
      <c r="J3">
        <v>0.04</v>
      </c>
      <c r="K3">
        <v>0</v>
      </c>
      <c r="L3">
        <v>0</v>
      </c>
      <c r="M3">
        <v>0.06</v>
      </c>
      <c r="N3">
        <v>0.74</v>
      </c>
      <c r="O3">
        <v>0.18</v>
      </c>
      <c r="P3">
        <v>7</v>
      </c>
      <c r="Q3">
        <v>3</v>
      </c>
      <c r="R3" t="b">
        <v>1</v>
      </c>
      <c r="S3" t="b">
        <v>1</v>
      </c>
      <c r="U3" t="b">
        <v>1</v>
      </c>
      <c r="V3">
        <v>100</v>
      </c>
      <c r="W3">
        <v>100</v>
      </c>
      <c r="X3">
        <v>1952</v>
      </c>
      <c r="Y3">
        <v>0.87</v>
      </c>
      <c r="Z3">
        <v>0.49</v>
      </c>
      <c r="AA3" t="b">
        <v>1</v>
      </c>
      <c r="AB3" t="b">
        <v>0</v>
      </c>
      <c r="AC3" t="b">
        <v>0</v>
      </c>
      <c r="AD3">
        <v>17</v>
      </c>
      <c r="AE3">
        <v>2.8E-3</v>
      </c>
      <c r="AF3" t="b">
        <v>0</v>
      </c>
      <c r="AG3">
        <v>80</v>
      </c>
      <c r="AH3">
        <v>4.3499999999999997E-2</v>
      </c>
      <c r="AI3" t="b">
        <v>0</v>
      </c>
      <c r="AJ3">
        <v>88</v>
      </c>
      <c r="AK3">
        <v>8.0000000000000004E-4</v>
      </c>
      <c r="AL3">
        <v>72</v>
      </c>
      <c r="AM3">
        <v>12</v>
      </c>
      <c r="AN3" t="b">
        <v>0</v>
      </c>
      <c r="AO3" t="b">
        <v>0</v>
      </c>
      <c r="AP3">
        <v>33</v>
      </c>
      <c r="AQ3">
        <v>0</v>
      </c>
      <c r="AR3" t="b">
        <v>0</v>
      </c>
      <c r="AS3" t="b">
        <v>0</v>
      </c>
      <c r="AT3" t="b">
        <v>0</v>
      </c>
      <c r="AU3">
        <v>84</v>
      </c>
      <c r="AV3">
        <v>4</v>
      </c>
      <c r="AW3" t="b">
        <v>0</v>
      </c>
      <c r="AX3">
        <v>81</v>
      </c>
      <c r="AY3">
        <v>9.82</v>
      </c>
      <c r="AZ3" t="b">
        <v>0</v>
      </c>
      <c r="BA3">
        <v>85</v>
      </c>
      <c r="BB3">
        <v>0.48</v>
      </c>
      <c r="BC3" t="b">
        <v>0</v>
      </c>
      <c r="BD3">
        <v>71</v>
      </c>
      <c r="BE3">
        <v>652.53</v>
      </c>
      <c r="BF3" t="b">
        <v>0</v>
      </c>
      <c r="BG3">
        <v>13</v>
      </c>
      <c r="BH3" t="b">
        <v>1</v>
      </c>
      <c r="BI3">
        <v>90</v>
      </c>
      <c r="BJ3">
        <v>43</v>
      </c>
      <c r="BK3" t="b">
        <v>0</v>
      </c>
      <c r="BL3">
        <v>77</v>
      </c>
      <c r="BM3">
        <v>54</v>
      </c>
      <c r="BN3">
        <v>5</v>
      </c>
      <c r="BO3">
        <v>69500</v>
      </c>
      <c r="BP3" t="b">
        <v>0</v>
      </c>
      <c r="BQ3" t="b">
        <v>0</v>
      </c>
      <c r="BR3">
        <v>3690</v>
      </c>
      <c r="BS3">
        <v>48</v>
      </c>
      <c r="BT3" t="b">
        <v>1</v>
      </c>
      <c r="BU3" t="b">
        <v>1</v>
      </c>
      <c r="BV3" t="b">
        <v>1</v>
      </c>
      <c r="BW3">
        <v>0.48</v>
      </c>
      <c r="BX3">
        <v>0</v>
      </c>
      <c r="BY3" t="b">
        <v>0</v>
      </c>
      <c r="BZ3">
        <v>57</v>
      </c>
      <c r="CA3">
        <v>1.1399999999999999</v>
      </c>
      <c r="CB3" t="b">
        <v>0</v>
      </c>
      <c r="CC3">
        <v>39</v>
      </c>
      <c r="CD3">
        <v>0.04</v>
      </c>
      <c r="CE3" t="b">
        <v>0</v>
      </c>
      <c r="CF3">
        <v>89</v>
      </c>
      <c r="CG3">
        <v>1.96</v>
      </c>
      <c r="CJ3" t="b">
        <v>0</v>
      </c>
      <c r="CK3" t="b">
        <v>0</v>
      </c>
      <c r="CL3" t="b">
        <v>0</v>
      </c>
      <c r="CM3" t="b">
        <v>0</v>
      </c>
      <c r="CN3" t="b">
        <v>0</v>
      </c>
      <c r="CO3">
        <v>55</v>
      </c>
      <c r="CP3">
        <v>0</v>
      </c>
      <c r="CQ3" t="b">
        <v>0</v>
      </c>
      <c r="CR3">
        <v>42</v>
      </c>
      <c r="CS3">
        <v>1.25</v>
      </c>
      <c r="CT3" t="b">
        <v>1</v>
      </c>
      <c r="CU3">
        <v>94</v>
      </c>
      <c r="CV3">
        <v>1240</v>
      </c>
      <c r="CW3" t="b">
        <v>1</v>
      </c>
      <c r="CX3">
        <v>98</v>
      </c>
      <c r="CY3">
        <v>2280</v>
      </c>
      <c r="CZ3" t="b">
        <v>1</v>
      </c>
      <c r="DA3">
        <v>95</v>
      </c>
      <c r="DB3">
        <v>990</v>
      </c>
      <c r="DC3" t="b">
        <v>0</v>
      </c>
      <c r="DD3">
        <v>87</v>
      </c>
      <c r="DE3">
        <v>73.59</v>
      </c>
      <c r="DF3" t="b">
        <v>1</v>
      </c>
      <c r="DG3">
        <v>96</v>
      </c>
      <c r="DH3">
        <v>41</v>
      </c>
      <c r="DI3" t="b">
        <v>0</v>
      </c>
      <c r="DJ3">
        <v>12</v>
      </c>
      <c r="DK3">
        <v>0</v>
      </c>
      <c r="DL3" t="b">
        <v>0</v>
      </c>
      <c r="DM3">
        <v>86</v>
      </c>
      <c r="DN3">
        <v>9</v>
      </c>
      <c r="DO3" t="b">
        <v>1</v>
      </c>
      <c r="DP3">
        <v>90</v>
      </c>
      <c r="DQ3">
        <v>60</v>
      </c>
      <c r="DR3">
        <v>90</v>
      </c>
      <c r="DS3">
        <v>31</v>
      </c>
      <c r="DT3">
        <v>76</v>
      </c>
      <c r="DU3">
        <v>17</v>
      </c>
      <c r="DV3">
        <v>89</v>
      </c>
      <c r="DW3">
        <v>10</v>
      </c>
      <c r="DX3">
        <v>34</v>
      </c>
      <c r="DY3" t="b">
        <v>0</v>
      </c>
      <c r="DZ3" t="b">
        <v>0</v>
      </c>
      <c r="EA3" t="b">
        <v>0</v>
      </c>
    </row>
    <row r="4" spans="1:134">
      <c r="A4" t="s">
        <v>239</v>
      </c>
      <c r="B4" s="59" t="s">
        <v>241</v>
      </c>
      <c r="C4" t="s">
        <v>237</v>
      </c>
      <c r="D4" t="s">
        <v>238</v>
      </c>
      <c r="E4">
        <v>0.77</v>
      </c>
      <c r="F4">
        <v>0</v>
      </c>
      <c r="G4">
        <v>0</v>
      </c>
      <c r="H4">
        <v>0</v>
      </c>
      <c r="I4">
        <v>0</v>
      </c>
      <c r="J4">
        <v>0.2</v>
      </c>
      <c r="K4">
        <v>0</v>
      </c>
      <c r="L4">
        <v>0</v>
      </c>
      <c r="M4">
        <v>0.15</v>
      </c>
      <c r="N4">
        <v>0.73</v>
      </c>
      <c r="O4">
        <v>0.1</v>
      </c>
      <c r="P4">
        <v>8</v>
      </c>
      <c r="Q4">
        <v>5</v>
      </c>
      <c r="R4" t="b">
        <v>1</v>
      </c>
      <c r="S4" t="b">
        <v>0</v>
      </c>
      <c r="U4" t="b">
        <v>1</v>
      </c>
      <c r="V4">
        <v>100</v>
      </c>
      <c r="W4">
        <v>80</v>
      </c>
      <c r="X4">
        <v>1010</v>
      </c>
      <c r="Y4">
        <v>0.96</v>
      </c>
      <c r="Z4">
        <v>0.64</v>
      </c>
      <c r="AA4" t="b">
        <v>1</v>
      </c>
      <c r="AB4" t="b">
        <v>0</v>
      </c>
      <c r="AC4" t="b">
        <v>0</v>
      </c>
      <c r="AD4">
        <v>37</v>
      </c>
      <c r="AE4">
        <v>4.2500000000000003E-2</v>
      </c>
      <c r="AF4" t="b">
        <v>0</v>
      </c>
      <c r="AG4">
        <v>79</v>
      </c>
      <c r="AH4">
        <v>4.1700000000000001E-2</v>
      </c>
      <c r="AI4" t="b">
        <v>0</v>
      </c>
      <c r="AJ4">
        <v>88</v>
      </c>
      <c r="AK4">
        <v>8.0000000000000004E-4</v>
      </c>
      <c r="AL4">
        <v>95</v>
      </c>
      <c r="AM4">
        <v>43</v>
      </c>
      <c r="AN4" t="b">
        <v>1</v>
      </c>
      <c r="AO4" t="b">
        <v>1</v>
      </c>
      <c r="AP4">
        <v>33</v>
      </c>
      <c r="AQ4">
        <v>0</v>
      </c>
      <c r="AR4" t="b">
        <v>0</v>
      </c>
      <c r="AS4" t="b">
        <v>0</v>
      </c>
      <c r="AT4" t="b">
        <v>1</v>
      </c>
      <c r="AU4">
        <v>93</v>
      </c>
      <c r="AV4">
        <v>5</v>
      </c>
      <c r="AW4" t="b">
        <v>0</v>
      </c>
      <c r="AX4">
        <v>81</v>
      </c>
      <c r="AY4">
        <v>9.8000000000000007</v>
      </c>
      <c r="AZ4" t="b">
        <v>0</v>
      </c>
      <c r="BA4">
        <v>74</v>
      </c>
      <c r="BB4">
        <v>0.37</v>
      </c>
      <c r="BC4" t="b">
        <v>0</v>
      </c>
      <c r="BD4">
        <v>73</v>
      </c>
      <c r="BE4">
        <v>722.99</v>
      </c>
      <c r="BF4" t="b">
        <v>0</v>
      </c>
      <c r="BG4">
        <v>41</v>
      </c>
      <c r="BH4" t="b">
        <v>0</v>
      </c>
      <c r="BI4">
        <v>82</v>
      </c>
      <c r="BJ4">
        <v>36</v>
      </c>
      <c r="BK4" t="b">
        <v>0</v>
      </c>
      <c r="BL4">
        <v>89</v>
      </c>
      <c r="BM4">
        <v>72</v>
      </c>
      <c r="BN4">
        <v>15</v>
      </c>
      <c r="BO4">
        <v>95800</v>
      </c>
      <c r="BP4" t="b">
        <v>0</v>
      </c>
      <c r="BQ4" t="b">
        <v>0</v>
      </c>
      <c r="BR4">
        <v>3826</v>
      </c>
      <c r="BS4">
        <v>50</v>
      </c>
      <c r="BT4" t="b">
        <v>1</v>
      </c>
      <c r="BU4" t="b">
        <v>1</v>
      </c>
      <c r="BV4" t="b">
        <v>1</v>
      </c>
      <c r="BW4">
        <v>0.88</v>
      </c>
      <c r="BX4">
        <v>0.02</v>
      </c>
      <c r="BY4" t="b">
        <v>0</v>
      </c>
      <c r="BZ4">
        <v>76</v>
      </c>
      <c r="CA4">
        <v>2.86</v>
      </c>
      <c r="CB4" t="b">
        <v>0</v>
      </c>
      <c r="CC4">
        <v>48</v>
      </c>
      <c r="CD4">
        <v>0.05</v>
      </c>
      <c r="CE4" t="b">
        <v>0</v>
      </c>
      <c r="CF4">
        <v>87</v>
      </c>
      <c r="CG4">
        <v>1.75</v>
      </c>
      <c r="CJ4" t="b">
        <v>0</v>
      </c>
      <c r="CK4" t="b">
        <v>0</v>
      </c>
      <c r="CL4" t="b">
        <v>0</v>
      </c>
      <c r="CM4" t="b">
        <v>0</v>
      </c>
      <c r="CN4" t="b">
        <v>0</v>
      </c>
      <c r="CO4">
        <v>82</v>
      </c>
      <c r="CP4">
        <v>7.0000000000000007E-2</v>
      </c>
      <c r="CQ4" t="b">
        <v>0</v>
      </c>
      <c r="CR4">
        <v>67</v>
      </c>
      <c r="CS4">
        <v>3.56</v>
      </c>
      <c r="CT4" t="b">
        <v>1</v>
      </c>
      <c r="CU4">
        <v>94</v>
      </c>
      <c r="CV4">
        <v>1240</v>
      </c>
      <c r="CW4" t="b">
        <v>1</v>
      </c>
      <c r="CX4">
        <v>98</v>
      </c>
      <c r="CY4">
        <v>2190</v>
      </c>
      <c r="CZ4" t="b">
        <v>1</v>
      </c>
      <c r="DA4">
        <v>96</v>
      </c>
      <c r="DB4">
        <v>1000</v>
      </c>
      <c r="DC4" t="b">
        <v>1</v>
      </c>
      <c r="DD4">
        <v>98</v>
      </c>
      <c r="DE4">
        <v>69.09</v>
      </c>
      <c r="DF4" t="b">
        <v>1</v>
      </c>
      <c r="DG4">
        <v>94</v>
      </c>
      <c r="DH4">
        <v>45</v>
      </c>
      <c r="DI4" t="b">
        <v>0</v>
      </c>
      <c r="DJ4">
        <v>12</v>
      </c>
      <c r="DK4">
        <v>0</v>
      </c>
      <c r="DL4" t="b">
        <v>0</v>
      </c>
      <c r="DM4">
        <v>70</v>
      </c>
      <c r="DN4">
        <v>6</v>
      </c>
      <c r="DO4" t="b">
        <v>0</v>
      </c>
      <c r="DP4">
        <v>95</v>
      </c>
      <c r="DQ4">
        <v>68</v>
      </c>
      <c r="DR4">
        <v>88</v>
      </c>
      <c r="DS4">
        <v>30</v>
      </c>
      <c r="DT4">
        <v>86</v>
      </c>
      <c r="DU4">
        <v>24</v>
      </c>
      <c r="DV4">
        <v>96</v>
      </c>
      <c r="DW4">
        <v>16</v>
      </c>
      <c r="DX4">
        <v>19</v>
      </c>
      <c r="DY4" t="b">
        <v>0</v>
      </c>
      <c r="DZ4" t="b">
        <v>0</v>
      </c>
      <c r="EA4" t="b">
        <v>0</v>
      </c>
    </row>
    <row r="5" spans="1:134">
      <c r="A5" t="s">
        <v>239</v>
      </c>
      <c r="B5" s="59" t="s">
        <v>242</v>
      </c>
      <c r="C5" t="s">
        <v>237</v>
      </c>
      <c r="D5" t="s">
        <v>238</v>
      </c>
      <c r="E5">
        <v>0.74</v>
      </c>
      <c r="F5">
        <v>0</v>
      </c>
      <c r="G5">
        <v>0</v>
      </c>
      <c r="H5">
        <v>0</v>
      </c>
      <c r="I5">
        <v>0.02</v>
      </c>
      <c r="J5">
        <v>0.17</v>
      </c>
      <c r="K5">
        <v>0.05</v>
      </c>
      <c r="L5">
        <v>0</v>
      </c>
      <c r="M5">
        <v>0.16</v>
      </c>
      <c r="N5">
        <v>0.74</v>
      </c>
      <c r="O5">
        <v>0.08</v>
      </c>
      <c r="P5">
        <v>9</v>
      </c>
      <c r="Q5">
        <v>4</v>
      </c>
      <c r="R5" t="b">
        <v>1</v>
      </c>
      <c r="S5" t="b">
        <v>0</v>
      </c>
      <c r="U5" t="b">
        <v>1</v>
      </c>
      <c r="V5">
        <v>100</v>
      </c>
      <c r="W5">
        <v>80</v>
      </c>
      <c r="X5">
        <v>7284</v>
      </c>
      <c r="Y5">
        <v>0.97</v>
      </c>
      <c r="Z5">
        <v>0.69</v>
      </c>
      <c r="AA5" t="b">
        <v>1</v>
      </c>
      <c r="AB5" t="b">
        <v>0</v>
      </c>
      <c r="AC5" t="b">
        <v>0</v>
      </c>
      <c r="AD5">
        <v>66</v>
      </c>
      <c r="AE5">
        <v>0.32590000000000002</v>
      </c>
      <c r="AF5" t="b">
        <v>0</v>
      </c>
      <c r="AG5">
        <v>83</v>
      </c>
      <c r="AH5">
        <v>5.33E-2</v>
      </c>
      <c r="AI5" t="b">
        <v>0</v>
      </c>
      <c r="AJ5">
        <v>88</v>
      </c>
      <c r="AK5">
        <v>8.0000000000000004E-4</v>
      </c>
      <c r="AL5">
        <v>97</v>
      </c>
      <c r="AM5">
        <v>74</v>
      </c>
      <c r="AN5" t="b">
        <v>1</v>
      </c>
      <c r="AO5" t="b">
        <v>1</v>
      </c>
      <c r="AP5">
        <v>33</v>
      </c>
      <c r="AQ5">
        <v>0</v>
      </c>
      <c r="AR5" t="b">
        <v>0</v>
      </c>
      <c r="AS5" t="b">
        <v>0</v>
      </c>
      <c r="AT5" t="b">
        <v>0</v>
      </c>
      <c r="AU5">
        <v>81</v>
      </c>
      <c r="AV5">
        <v>4</v>
      </c>
      <c r="AW5" t="b">
        <v>0</v>
      </c>
      <c r="AX5">
        <v>80</v>
      </c>
      <c r="AY5">
        <v>9.77</v>
      </c>
      <c r="AZ5" t="b">
        <v>0</v>
      </c>
      <c r="BA5">
        <v>66</v>
      </c>
      <c r="BB5">
        <v>0.32</v>
      </c>
      <c r="BC5" t="b">
        <v>0</v>
      </c>
      <c r="BD5">
        <v>36</v>
      </c>
      <c r="BE5">
        <v>155.30000000000001</v>
      </c>
      <c r="BF5" t="b">
        <v>0</v>
      </c>
      <c r="BG5">
        <v>65</v>
      </c>
      <c r="BH5" t="b">
        <v>0</v>
      </c>
      <c r="BI5">
        <v>86</v>
      </c>
      <c r="BJ5">
        <v>40</v>
      </c>
      <c r="BK5" t="b">
        <v>0</v>
      </c>
      <c r="BL5">
        <v>51</v>
      </c>
      <c r="BM5">
        <v>25</v>
      </c>
      <c r="BN5">
        <v>3</v>
      </c>
      <c r="BO5">
        <v>58600</v>
      </c>
      <c r="BP5" t="b">
        <v>0</v>
      </c>
      <c r="BQ5" t="b">
        <v>0</v>
      </c>
      <c r="BR5">
        <v>2624</v>
      </c>
      <c r="BS5">
        <v>33</v>
      </c>
      <c r="BT5" t="b">
        <v>1</v>
      </c>
      <c r="BU5" t="b">
        <v>0</v>
      </c>
      <c r="BW5">
        <v>0.85</v>
      </c>
      <c r="BX5">
        <v>0.02</v>
      </c>
      <c r="BY5" t="b">
        <v>0</v>
      </c>
      <c r="BZ5">
        <v>77</v>
      </c>
      <c r="CA5">
        <v>2.91</v>
      </c>
      <c r="CB5" t="b">
        <v>0</v>
      </c>
      <c r="CC5">
        <v>54</v>
      </c>
      <c r="CD5">
        <v>0.06</v>
      </c>
      <c r="CE5" t="b">
        <v>1</v>
      </c>
      <c r="CF5">
        <v>95</v>
      </c>
      <c r="CG5">
        <v>2.95</v>
      </c>
      <c r="CJ5" t="b">
        <v>0</v>
      </c>
      <c r="CK5" t="b">
        <v>0</v>
      </c>
      <c r="CL5" t="b">
        <v>0</v>
      </c>
      <c r="CM5" t="b">
        <v>0</v>
      </c>
      <c r="CN5" t="b">
        <v>0</v>
      </c>
      <c r="CO5">
        <v>61</v>
      </c>
      <c r="CP5">
        <v>0</v>
      </c>
      <c r="CQ5" t="b">
        <v>0</v>
      </c>
      <c r="CR5">
        <v>71</v>
      </c>
      <c r="CS5">
        <v>4.26</v>
      </c>
      <c r="CT5" t="b">
        <v>1</v>
      </c>
      <c r="CU5">
        <v>96</v>
      </c>
      <c r="CV5">
        <v>1300</v>
      </c>
      <c r="CW5" t="b">
        <v>1</v>
      </c>
      <c r="CX5">
        <v>96</v>
      </c>
      <c r="CY5">
        <v>1960</v>
      </c>
      <c r="CZ5" t="b">
        <v>1</v>
      </c>
      <c r="DA5">
        <v>95</v>
      </c>
      <c r="DB5">
        <v>990</v>
      </c>
      <c r="DC5" t="b">
        <v>1</v>
      </c>
      <c r="DD5">
        <v>96</v>
      </c>
      <c r="DE5">
        <v>70.59</v>
      </c>
      <c r="DF5" t="b">
        <v>1</v>
      </c>
      <c r="DG5">
        <v>93</v>
      </c>
      <c r="DH5">
        <v>48</v>
      </c>
      <c r="DI5" t="b">
        <v>0</v>
      </c>
      <c r="DJ5">
        <v>12</v>
      </c>
      <c r="DK5">
        <v>0</v>
      </c>
      <c r="DL5" t="b">
        <v>1</v>
      </c>
      <c r="DM5">
        <v>95</v>
      </c>
      <c r="DN5">
        <v>14</v>
      </c>
      <c r="DO5" t="b">
        <v>1</v>
      </c>
      <c r="DP5">
        <v>97</v>
      </c>
      <c r="DQ5">
        <v>73</v>
      </c>
      <c r="DR5">
        <v>94</v>
      </c>
      <c r="DS5">
        <v>38</v>
      </c>
      <c r="DT5">
        <v>87</v>
      </c>
      <c r="DU5">
        <v>24</v>
      </c>
      <c r="DV5">
        <v>95</v>
      </c>
      <c r="DW5">
        <v>4</v>
      </c>
      <c r="DX5">
        <v>26</v>
      </c>
      <c r="DY5" t="b">
        <v>0</v>
      </c>
      <c r="DZ5" t="b">
        <v>0</v>
      </c>
      <c r="EA5" t="b">
        <v>0</v>
      </c>
    </row>
    <row r="6" spans="1:134">
      <c r="A6" t="s">
        <v>239</v>
      </c>
      <c r="B6" s="59" t="s">
        <v>243</v>
      </c>
      <c r="C6" t="s">
        <v>237</v>
      </c>
      <c r="D6" t="s">
        <v>238</v>
      </c>
      <c r="E6">
        <v>0.82</v>
      </c>
      <c r="F6">
        <v>0</v>
      </c>
      <c r="G6">
        <v>0</v>
      </c>
      <c r="H6">
        <v>0</v>
      </c>
      <c r="I6">
        <v>0.01</v>
      </c>
      <c r="J6">
        <v>0.15</v>
      </c>
      <c r="K6">
        <v>0</v>
      </c>
      <c r="L6">
        <v>0</v>
      </c>
      <c r="M6">
        <v>0.21</v>
      </c>
      <c r="N6">
        <v>0.56000000000000005</v>
      </c>
      <c r="O6">
        <v>0.21</v>
      </c>
      <c r="P6">
        <v>7</v>
      </c>
      <c r="Q6">
        <v>4</v>
      </c>
      <c r="R6" t="b">
        <v>1</v>
      </c>
      <c r="S6" t="b">
        <v>1</v>
      </c>
      <c r="U6" t="b">
        <v>1</v>
      </c>
      <c r="V6">
        <v>100</v>
      </c>
      <c r="W6">
        <v>100</v>
      </c>
      <c r="X6">
        <v>2023</v>
      </c>
      <c r="Y6">
        <v>0.95</v>
      </c>
      <c r="Z6">
        <v>0.61</v>
      </c>
      <c r="AA6" t="b">
        <v>1</v>
      </c>
      <c r="AB6" t="b">
        <v>0</v>
      </c>
      <c r="AC6" t="b">
        <v>0</v>
      </c>
      <c r="AD6">
        <v>58</v>
      </c>
      <c r="AE6">
        <v>0.19650000000000001</v>
      </c>
      <c r="AF6" t="b">
        <v>0</v>
      </c>
      <c r="AG6">
        <v>80</v>
      </c>
      <c r="AH6">
        <v>4.41E-2</v>
      </c>
      <c r="AI6" t="b">
        <v>0</v>
      </c>
      <c r="AJ6">
        <v>88</v>
      </c>
      <c r="AK6">
        <v>8.0000000000000004E-4</v>
      </c>
      <c r="AL6">
        <v>56</v>
      </c>
      <c r="AM6">
        <v>8</v>
      </c>
      <c r="AN6" t="b">
        <v>0</v>
      </c>
      <c r="AO6" t="b">
        <v>0</v>
      </c>
      <c r="AP6">
        <v>72</v>
      </c>
      <c r="AQ6">
        <v>4</v>
      </c>
      <c r="AR6" t="b">
        <v>0</v>
      </c>
      <c r="AS6" t="b">
        <v>0</v>
      </c>
      <c r="AT6" t="b">
        <v>1</v>
      </c>
      <c r="AU6">
        <v>95</v>
      </c>
      <c r="AV6">
        <v>6</v>
      </c>
      <c r="AW6" t="b">
        <v>0</v>
      </c>
      <c r="AX6">
        <v>80</v>
      </c>
      <c r="AY6">
        <v>9.76</v>
      </c>
      <c r="AZ6" t="b">
        <v>0</v>
      </c>
      <c r="BA6">
        <v>57</v>
      </c>
      <c r="BB6">
        <v>0.27</v>
      </c>
      <c r="BC6" t="b">
        <v>0</v>
      </c>
      <c r="BD6">
        <v>33</v>
      </c>
      <c r="BE6">
        <v>138</v>
      </c>
      <c r="BF6" t="b">
        <v>0</v>
      </c>
      <c r="BG6">
        <v>63</v>
      </c>
      <c r="BH6" t="b">
        <v>0</v>
      </c>
      <c r="BI6">
        <v>89</v>
      </c>
      <c r="BJ6">
        <v>43</v>
      </c>
      <c r="BK6" t="b">
        <v>0</v>
      </c>
      <c r="BL6">
        <v>47</v>
      </c>
      <c r="BM6">
        <v>22</v>
      </c>
      <c r="BN6">
        <v>9</v>
      </c>
      <c r="BO6">
        <v>80300</v>
      </c>
      <c r="BP6" t="b">
        <v>0</v>
      </c>
      <c r="BQ6" t="b">
        <v>0</v>
      </c>
      <c r="BR6">
        <v>1306</v>
      </c>
      <c r="BS6">
        <v>16</v>
      </c>
      <c r="BT6" t="b">
        <v>1</v>
      </c>
      <c r="BU6" t="b">
        <v>0</v>
      </c>
      <c r="BW6">
        <v>0.95</v>
      </c>
      <c r="BX6">
        <v>0.04</v>
      </c>
      <c r="BY6" t="b">
        <v>0</v>
      </c>
      <c r="BZ6">
        <v>56</v>
      </c>
      <c r="CA6">
        <v>1.08</v>
      </c>
      <c r="CB6" t="b">
        <v>0</v>
      </c>
      <c r="CC6">
        <v>38</v>
      </c>
      <c r="CD6">
        <v>0.04</v>
      </c>
      <c r="CE6" t="b">
        <v>0</v>
      </c>
      <c r="CF6">
        <v>73</v>
      </c>
      <c r="CG6">
        <v>0.97</v>
      </c>
      <c r="CJ6" t="b">
        <v>0</v>
      </c>
      <c r="CK6" t="b">
        <v>0</v>
      </c>
      <c r="CL6" t="b">
        <v>0</v>
      </c>
      <c r="CM6" t="b">
        <v>0</v>
      </c>
      <c r="CN6" t="b">
        <v>0</v>
      </c>
      <c r="CO6">
        <v>82</v>
      </c>
      <c r="CP6">
        <v>0.08</v>
      </c>
      <c r="CQ6" t="b">
        <v>0</v>
      </c>
      <c r="CR6">
        <v>36</v>
      </c>
      <c r="CS6">
        <v>0.87</v>
      </c>
      <c r="CT6" t="b">
        <v>1</v>
      </c>
      <c r="CU6">
        <v>91</v>
      </c>
      <c r="CV6">
        <v>1200</v>
      </c>
      <c r="CW6" t="b">
        <v>1</v>
      </c>
      <c r="CX6">
        <v>98</v>
      </c>
      <c r="CY6">
        <v>2180</v>
      </c>
      <c r="CZ6" t="b">
        <v>1</v>
      </c>
      <c r="DA6">
        <v>97</v>
      </c>
      <c r="DB6">
        <v>1040</v>
      </c>
      <c r="DC6" t="b">
        <v>1</v>
      </c>
      <c r="DD6">
        <v>91</v>
      </c>
      <c r="DE6">
        <v>72.59</v>
      </c>
      <c r="DF6" t="b">
        <v>1</v>
      </c>
      <c r="DG6">
        <v>91</v>
      </c>
      <c r="DH6">
        <v>51</v>
      </c>
      <c r="DI6" t="b">
        <v>0</v>
      </c>
      <c r="DJ6">
        <v>47</v>
      </c>
      <c r="DK6">
        <v>1</v>
      </c>
      <c r="DL6" t="b">
        <v>0</v>
      </c>
      <c r="DM6">
        <v>59</v>
      </c>
      <c r="DN6">
        <v>5</v>
      </c>
      <c r="DO6" t="b">
        <v>0</v>
      </c>
      <c r="DP6">
        <v>92</v>
      </c>
      <c r="DQ6">
        <v>63</v>
      </c>
      <c r="DR6">
        <v>89</v>
      </c>
      <c r="DS6">
        <v>31</v>
      </c>
      <c r="DT6">
        <v>81</v>
      </c>
      <c r="DU6">
        <v>20</v>
      </c>
      <c r="DV6">
        <v>98</v>
      </c>
      <c r="DW6">
        <v>16</v>
      </c>
      <c r="DX6">
        <v>25</v>
      </c>
      <c r="DY6" t="b">
        <v>0</v>
      </c>
      <c r="DZ6" t="b">
        <v>0</v>
      </c>
      <c r="EA6" t="b">
        <v>0</v>
      </c>
    </row>
    <row r="7" spans="1:134">
      <c r="A7" t="s">
        <v>239</v>
      </c>
      <c r="B7" s="59" t="s">
        <v>244</v>
      </c>
      <c r="C7" t="s">
        <v>237</v>
      </c>
      <c r="D7" t="s">
        <v>238</v>
      </c>
      <c r="E7">
        <v>0.75</v>
      </c>
      <c r="F7">
        <v>0</v>
      </c>
      <c r="G7">
        <v>0</v>
      </c>
      <c r="H7">
        <v>0</v>
      </c>
      <c r="I7">
        <v>0</v>
      </c>
      <c r="J7">
        <v>0.21</v>
      </c>
      <c r="K7">
        <v>0.06</v>
      </c>
      <c r="L7">
        <v>0</v>
      </c>
      <c r="M7">
        <v>0.11</v>
      </c>
      <c r="N7">
        <v>0.74</v>
      </c>
      <c r="O7">
        <v>0.14000000000000001</v>
      </c>
      <c r="P7">
        <v>5</v>
      </c>
      <c r="Q7">
        <v>2</v>
      </c>
      <c r="R7" t="b">
        <v>1</v>
      </c>
      <c r="S7" t="b">
        <v>0</v>
      </c>
      <c r="U7" t="b">
        <v>1</v>
      </c>
      <c r="V7">
        <v>100</v>
      </c>
      <c r="W7">
        <v>83</v>
      </c>
      <c r="X7">
        <v>2819</v>
      </c>
      <c r="Y7">
        <v>0.81</v>
      </c>
      <c r="Z7">
        <v>0.42</v>
      </c>
      <c r="AA7" t="b">
        <v>1</v>
      </c>
      <c r="AB7" t="b">
        <v>0</v>
      </c>
      <c r="AC7" t="b">
        <v>0</v>
      </c>
      <c r="AD7">
        <v>88</v>
      </c>
      <c r="AE7">
        <v>1.3203</v>
      </c>
      <c r="AF7" t="b">
        <v>0</v>
      </c>
      <c r="AG7">
        <v>78</v>
      </c>
      <c r="AH7">
        <v>4.1200000000000001E-2</v>
      </c>
      <c r="AI7" t="b">
        <v>0</v>
      </c>
      <c r="AJ7">
        <v>87</v>
      </c>
      <c r="AK7">
        <v>6.9999999999999999E-4</v>
      </c>
      <c r="AL7">
        <v>76</v>
      </c>
      <c r="AM7">
        <v>14</v>
      </c>
      <c r="AN7" t="b">
        <v>0</v>
      </c>
      <c r="AO7" t="b">
        <v>0</v>
      </c>
      <c r="AP7">
        <v>76</v>
      </c>
      <c r="AQ7">
        <v>18</v>
      </c>
      <c r="AR7" t="b">
        <v>0</v>
      </c>
      <c r="AS7" t="b">
        <v>0</v>
      </c>
      <c r="AT7" t="b">
        <v>0</v>
      </c>
      <c r="AU7">
        <v>70</v>
      </c>
      <c r="AV7">
        <v>3</v>
      </c>
      <c r="AW7" t="b">
        <v>0</v>
      </c>
      <c r="AX7">
        <v>78</v>
      </c>
      <c r="AY7">
        <v>9.6199999999999992</v>
      </c>
      <c r="AZ7" t="b">
        <v>0</v>
      </c>
      <c r="BA7">
        <v>36</v>
      </c>
      <c r="BB7">
        <v>0.18</v>
      </c>
      <c r="BC7" t="b">
        <v>0</v>
      </c>
      <c r="BD7">
        <v>34</v>
      </c>
      <c r="BE7">
        <v>139.77000000000001</v>
      </c>
      <c r="BF7" t="b">
        <v>1</v>
      </c>
      <c r="BG7">
        <v>90</v>
      </c>
      <c r="BH7" t="b">
        <v>0</v>
      </c>
      <c r="BI7">
        <v>50</v>
      </c>
      <c r="BJ7">
        <v>22</v>
      </c>
      <c r="BK7" t="b">
        <v>0</v>
      </c>
      <c r="BL7">
        <v>42</v>
      </c>
      <c r="BM7">
        <v>18</v>
      </c>
      <c r="BN7">
        <v>10</v>
      </c>
      <c r="BO7">
        <v>84700</v>
      </c>
      <c r="BP7" t="b">
        <v>0</v>
      </c>
      <c r="BQ7" t="b">
        <v>0</v>
      </c>
      <c r="BR7">
        <v>3219</v>
      </c>
      <c r="BS7">
        <v>41</v>
      </c>
      <c r="BT7" t="b">
        <v>1</v>
      </c>
      <c r="BU7" t="b">
        <v>0</v>
      </c>
      <c r="BW7">
        <v>0.83</v>
      </c>
      <c r="BX7">
        <v>0.02</v>
      </c>
      <c r="BY7" t="b">
        <v>0</v>
      </c>
      <c r="BZ7">
        <v>50</v>
      </c>
      <c r="CA7">
        <v>0.79</v>
      </c>
      <c r="CB7" t="b">
        <v>0</v>
      </c>
      <c r="CC7">
        <v>37</v>
      </c>
      <c r="CD7">
        <v>0.04</v>
      </c>
      <c r="CE7" t="b">
        <v>0</v>
      </c>
      <c r="CF7">
        <v>70</v>
      </c>
      <c r="CG7">
        <v>0.84</v>
      </c>
      <c r="CJ7" t="b">
        <v>0</v>
      </c>
      <c r="CK7" t="b">
        <v>0</v>
      </c>
      <c r="CL7" t="b">
        <v>0</v>
      </c>
      <c r="CM7" t="b">
        <v>0</v>
      </c>
      <c r="CN7" t="b">
        <v>0</v>
      </c>
      <c r="CO7">
        <v>76</v>
      </c>
      <c r="CP7">
        <v>0.03</v>
      </c>
      <c r="CQ7" t="b">
        <v>0</v>
      </c>
      <c r="CR7">
        <v>21</v>
      </c>
      <c r="CS7">
        <v>0.25</v>
      </c>
      <c r="CT7" t="b">
        <v>1</v>
      </c>
      <c r="CU7">
        <v>90</v>
      </c>
      <c r="CV7">
        <v>1180</v>
      </c>
      <c r="CW7" t="b">
        <v>1</v>
      </c>
      <c r="CX7">
        <v>96</v>
      </c>
      <c r="CY7">
        <v>1920</v>
      </c>
      <c r="CZ7" t="b">
        <v>1</v>
      </c>
      <c r="DA7">
        <v>92</v>
      </c>
      <c r="DB7">
        <v>919</v>
      </c>
      <c r="DC7" t="b">
        <v>1</v>
      </c>
      <c r="DD7">
        <v>95</v>
      </c>
      <c r="DE7">
        <v>71.09</v>
      </c>
      <c r="DF7" t="b">
        <v>0</v>
      </c>
      <c r="DG7">
        <v>72</v>
      </c>
      <c r="DH7">
        <v>73</v>
      </c>
      <c r="DI7" t="b">
        <v>0</v>
      </c>
      <c r="DJ7">
        <v>12</v>
      </c>
      <c r="DK7">
        <v>0</v>
      </c>
      <c r="DL7" t="b">
        <v>0</v>
      </c>
      <c r="DM7">
        <v>88</v>
      </c>
      <c r="DN7">
        <v>10</v>
      </c>
      <c r="DO7" t="b">
        <v>0</v>
      </c>
      <c r="DP7">
        <v>77</v>
      </c>
      <c r="DQ7">
        <v>47</v>
      </c>
      <c r="DR7">
        <v>87</v>
      </c>
      <c r="DS7">
        <v>28</v>
      </c>
      <c r="DT7">
        <v>80</v>
      </c>
      <c r="DU7">
        <v>20</v>
      </c>
      <c r="DV7">
        <v>95</v>
      </c>
      <c r="DW7">
        <v>13</v>
      </c>
      <c r="DX7">
        <v>12</v>
      </c>
      <c r="DY7" t="b">
        <v>0</v>
      </c>
      <c r="DZ7" t="b">
        <v>0</v>
      </c>
      <c r="EA7" t="b">
        <v>0</v>
      </c>
    </row>
    <row r="8" spans="1:134">
      <c r="A8" t="s">
        <v>239</v>
      </c>
      <c r="B8" s="59" t="s">
        <v>245</v>
      </c>
      <c r="C8" t="s">
        <v>237</v>
      </c>
      <c r="D8" t="s">
        <v>238</v>
      </c>
      <c r="E8">
        <v>0.56999999999999995</v>
      </c>
      <c r="F8">
        <v>0</v>
      </c>
      <c r="G8">
        <v>0</v>
      </c>
      <c r="H8">
        <v>0</v>
      </c>
      <c r="I8">
        <v>0.03</v>
      </c>
      <c r="J8">
        <v>0.33</v>
      </c>
      <c r="K8">
        <v>0.05</v>
      </c>
      <c r="L8">
        <v>0.01</v>
      </c>
      <c r="M8">
        <v>0.09</v>
      </c>
      <c r="N8">
        <v>0.75</v>
      </c>
      <c r="O8">
        <v>0.14000000000000001</v>
      </c>
      <c r="P8">
        <v>4</v>
      </c>
      <c r="Q8">
        <v>3</v>
      </c>
      <c r="R8" t="b">
        <v>1</v>
      </c>
      <c r="S8" t="b">
        <v>1</v>
      </c>
      <c r="U8" t="b">
        <v>1</v>
      </c>
      <c r="V8">
        <v>100</v>
      </c>
      <c r="W8">
        <v>100</v>
      </c>
      <c r="X8">
        <v>2247</v>
      </c>
      <c r="Y8">
        <v>0.97</v>
      </c>
      <c r="Z8">
        <v>0.67</v>
      </c>
      <c r="AA8" t="b">
        <v>1</v>
      </c>
      <c r="AB8" t="b">
        <v>0</v>
      </c>
      <c r="AC8" t="b">
        <v>0</v>
      </c>
      <c r="AD8">
        <v>5</v>
      </c>
      <c r="AE8">
        <v>2.0000000000000001E-4</v>
      </c>
      <c r="AF8" t="b">
        <v>0</v>
      </c>
      <c r="AG8">
        <v>77</v>
      </c>
      <c r="AH8">
        <v>3.7900000000000003E-2</v>
      </c>
      <c r="AI8" t="b">
        <v>0</v>
      </c>
      <c r="AJ8">
        <v>87</v>
      </c>
      <c r="AK8">
        <v>6.9999999999999999E-4</v>
      </c>
      <c r="AL8">
        <v>30</v>
      </c>
      <c r="AM8">
        <v>4</v>
      </c>
      <c r="AN8" t="b">
        <v>0</v>
      </c>
      <c r="AO8" t="b">
        <v>0</v>
      </c>
      <c r="AP8">
        <v>33</v>
      </c>
      <c r="AQ8">
        <v>0</v>
      </c>
      <c r="AR8" t="b">
        <v>0</v>
      </c>
      <c r="AS8" t="b">
        <v>0</v>
      </c>
      <c r="AT8" t="b">
        <v>0</v>
      </c>
      <c r="AU8">
        <v>77</v>
      </c>
      <c r="AV8">
        <v>4</v>
      </c>
      <c r="AW8" t="b">
        <v>0</v>
      </c>
      <c r="AX8">
        <v>81</v>
      </c>
      <c r="AY8">
        <v>9.82</v>
      </c>
      <c r="AZ8" t="b">
        <v>0</v>
      </c>
      <c r="BA8">
        <v>84</v>
      </c>
      <c r="BB8">
        <v>0.46</v>
      </c>
      <c r="BC8" t="b">
        <v>1</v>
      </c>
      <c r="BD8">
        <v>96</v>
      </c>
      <c r="BE8">
        <v>3545.87</v>
      </c>
      <c r="BF8" t="b">
        <v>0</v>
      </c>
      <c r="BG8">
        <v>14</v>
      </c>
      <c r="BH8" t="b">
        <v>0</v>
      </c>
      <c r="BI8">
        <v>89</v>
      </c>
      <c r="BJ8">
        <v>43</v>
      </c>
      <c r="BK8" t="b">
        <v>0</v>
      </c>
      <c r="BL8">
        <v>74</v>
      </c>
      <c r="BM8">
        <v>49</v>
      </c>
      <c r="BN8">
        <v>17</v>
      </c>
      <c r="BO8">
        <v>100300</v>
      </c>
      <c r="BP8" t="b">
        <v>0</v>
      </c>
      <c r="BQ8" t="b">
        <v>0</v>
      </c>
      <c r="BR8">
        <v>5321</v>
      </c>
      <c r="BS8">
        <v>71</v>
      </c>
      <c r="BT8" t="b">
        <v>1</v>
      </c>
      <c r="BU8" t="b">
        <v>1</v>
      </c>
      <c r="BV8" t="b">
        <v>1</v>
      </c>
      <c r="BW8">
        <v>0.21</v>
      </c>
      <c r="BX8">
        <v>0</v>
      </c>
      <c r="BY8" t="b">
        <v>0</v>
      </c>
      <c r="BZ8">
        <v>65</v>
      </c>
      <c r="CA8">
        <v>1.71</v>
      </c>
      <c r="CB8" t="b">
        <v>0</v>
      </c>
      <c r="CC8">
        <v>42</v>
      </c>
      <c r="CD8">
        <v>0.04</v>
      </c>
      <c r="CE8" t="b">
        <v>0</v>
      </c>
      <c r="CF8">
        <v>75</v>
      </c>
      <c r="CG8">
        <v>1.04</v>
      </c>
      <c r="CJ8" t="b">
        <v>0</v>
      </c>
      <c r="CK8" t="b">
        <v>0</v>
      </c>
      <c r="CL8" t="b">
        <v>0</v>
      </c>
      <c r="CM8" t="b">
        <v>0</v>
      </c>
      <c r="CN8" t="b">
        <v>0</v>
      </c>
      <c r="CO8">
        <v>75</v>
      </c>
      <c r="CP8">
        <v>0.02</v>
      </c>
      <c r="CQ8" t="b">
        <v>0</v>
      </c>
      <c r="CR8">
        <v>85</v>
      </c>
      <c r="CS8">
        <v>8.09</v>
      </c>
      <c r="CT8" t="b">
        <v>0</v>
      </c>
      <c r="CU8">
        <v>86</v>
      </c>
      <c r="CV8">
        <v>1130</v>
      </c>
      <c r="CW8" t="b">
        <v>1</v>
      </c>
      <c r="CX8">
        <v>93</v>
      </c>
      <c r="CY8">
        <v>1720</v>
      </c>
      <c r="CZ8" t="b">
        <v>0</v>
      </c>
      <c r="DA8">
        <v>86</v>
      </c>
      <c r="DB8">
        <v>840</v>
      </c>
      <c r="DC8" t="b">
        <v>1</v>
      </c>
      <c r="DD8">
        <v>90</v>
      </c>
      <c r="DE8">
        <v>72.900000000000006</v>
      </c>
      <c r="DF8" t="b">
        <v>0</v>
      </c>
      <c r="DG8">
        <v>95</v>
      </c>
      <c r="DH8">
        <v>42</v>
      </c>
      <c r="DI8" t="b">
        <v>0</v>
      </c>
      <c r="DJ8">
        <v>12</v>
      </c>
      <c r="DK8">
        <v>0</v>
      </c>
      <c r="DL8" t="b">
        <v>0</v>
      </c>
      <c r="DM8">
        <v>32</v>
      </c>
      <c r="DN8">
        <v>3</v>
      </c>
      <c r="DO8" t="b">
        <v>0</v>
      </c>
      <c r="DP8">
        <v>96</v>
      </c>
      <c r="DQ8">
        <v>72</v>
      </c>
      <c r="DR8">
        <v>94</v>
      </c>
      <c r="DS8">
        <v>38</v>
      </c>
      <c r="DT8">
        <v>44</v>
      </c>
      <c r="DU8">
        <v>8</v>
      </c>
      <c r="DV8">
        <v>94</v>
      </c>
      <c r="DW8">
        <v>12</v>
      </c>
      <c r="DX8">
        <v>38</v>
      </c>
      <c r="DY8" t="b">
        <v>0</v>
      </c>
      <c r="DZ8" t="b">
        <v>0</v>
      </c>
      <c r="EA8" t="b">
        <v>0</v>
      </c>
    </row>
  </sheetData>
  <autoFilter ref="B1:ED8" xr:uid="{5A576ADF-1E72-4FB1-964B-93D5B97560E2}"/>
  <conditionalFormatting sqref="U2:U8">
    <cfRule type="cellIs" dxfId="0" priority="1" operator="equal">
      <formula>TRUE</formula>
    </cfRule>
  </conditionalFormatting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A78828-0DFA-4894-9088-2756C9294EB1}">
  <sheetPr>
    <tabColor theme="7" tint="0.79998168889431442"/>
  </sheetPr>
  <dimension ref="A1:AM65"/>
  <sheetViews>
    <sheetView topLeftCell="C1" zoomScale="55" zoomScaleNormal="55" workbookViewId="0">
      <pane xSplit="1" ySplit="8" topLeftCell="D45" activePane="bottomRight" state="frozen"/>
      <selection pane="bottomRight" activeCell="I66" sqref="I66"/>
      <selection pane="bottomLeft" activeCell="I66" sqref="I66"/>
      <selection pane="topRight" activeCell="I66" sqref="I66"/>
    </sheetView>
  </sheetViews>
  <sheetFormatPr defaultRowHeight="15"/>
  <cols>
    <col min="1" max="1" width="0" hidden="1" customWidth="1"/>
    <col min="2" max="2" width="14.42578125" hidden="1" customWidth="1"/>
    <col min="3" max="3" width="14.42578125" style="49" customWidth="1"/>
    <col min="4" max="38" width="10.5703125" customWidth="1"/>
  </cols>
  <sheetData>
    <row r="1" spans="1:38" ht="18.75">
      <c r="C1" s="2" t="s">
        <v>246</v>
      </c>
    </row>
    <row r="2" spans="1:38" ht="18.75">
      <c r="C2" s="54" t="s">
        <v>247</v>
      </c>
    </row>
    <row r="3" spans="1:38" ht="18.75">
      <c r="C3" s="2"/>
    </row>
    <row r="4" spans="1:38" s="46" customFormat="1">
      <c r="C4" s="47" t="s">
        <v>248</v>
      </c>
      <c r="D4" s="47">
        <v>100786938</v>
      </c>
      <c r="E4" s="47">
        <v>100980036</v>
      </c>
      <c r="F4" s="47">
        <v>101820892</v>
      </c>
      <c r="G4" s="47">
        <v>105193676</v>
      </c>
      <c r="H4" s="47">
        <v>111736849</v>
      </c>
      <c r="I4" s="47">
        <v>112406467</v>
      </c>
      <c r="J4" s="47">
        <v>112426515</v>
      </c>
      <c r="K4" s="47">
        <v>112426572</v>
      </c>
      <c r="L4" s="47">
        <v>112426671</v>
      </c>
      <c r="M4" s="47">
        <v>112426705</v>
      </c>
      <c r="N4" s="47">
        <v>116997776</v>
      </c>
      <c r="O4" s="47">
        <v>118465178</v>
      </c>
      <c r="P4" s="47">
        <v>13595699</v>
      </c>
      <c r="Q4" s="47">
        <v>13595749</v>
      </c>
      <c r="R4" s="47">
        <v>161084611</v>
      </c>
      <c r="S4" s="47">
        <v>179977467</v>
      </c>
      <c r="T4" s="47">
        <v>172407595</v>
      </c>
      <c r="U4" s="47">
        <v>3488731</v>
      </c>
      <c r="V4" s="47">
        <v>3493889</v>
      </c>
      <c r="W4" s="47">
        <v>3923216</v>
      </c>
      <c r="X4" s="47">
        <v>44445559</v>
      </c>
      <c r="Y4" s="47">
        <v>56826605</v>
      </c>
      <c r="Z4" s="47">
        <v>6924724</v>
      </c>
      <c r="AA4" s="47">
        <v>69755742</v>
      </c>
      <c r="AB4" s="47">
        <v>8567455</v>
      </c>
      <c r="AC4" s="47">
        <v>8567588</v>
      </c>
      <c r="AD4" s="47">
        <v>8599318</v>
      </c>
      <c r="AE4" s="47">
        <v>8599706</v>
      </c>
      <c r="AF4" s="47">
        <v>8599847</v>
      </c>
      <c r="AG4" s="47">
        <v>8600025</v>
      </c>
      <c r="AH4" s="47">
        <v>8600108</v>
      </c>
      <c r="AI4" s="47">
        <v>8610362</v>
      </c>
      <c r="AJ4" s="47">
        <v>8610644</v>
      </c>
      <c r="AK4" s="47">
        <v>9183112</v>
      </c>
      <c r="AL4" s="47">
        <v>92029362</v>
      </c>
    </row>
    <row r="5" spans="1:38" s="55" customFormat="1">
      <c r="C5" s="56" t="s">
        <v>249</v>
      </c>
      <c r="D5" s="56" t="str">
        <f>VLOOKUP(D4,'Entergy Account List'!$B:$J,9,FALSE)</f>
        <v>Yes</v>
      </c>
      <c r="E5" s="56" t="str">
        <f>VLOOKUP(E4,'Entergy Account List'!$B:$J,9,FALSE)</f>
        <v>Yes</v>
      </c>
      <c r="F5" s="56" t="str">
        <f>VLOOKUP(F4,'Entergy Account List'!$B:$J,9,FALSE)</f>
        <v>No</v>
      </c>
      <c r="G5" s="56" t="str">
        <f>VLOOKUP(G4,'Entergy Account List'!$B:$J,9,FALSE)</f>
        <v>No</v>
      </c>
      <c r="H5" s="56" t="str">
        <f>VLOOKUP(H4,'Entergy Account List'!$B:$J,9,FALSE)</f>
        <v>Yes</v>
      </c>
      <c r="I5" s="56" t="str">
        <f>VLOOKUP(I4,'Entergy Account List'!$B:$J,9,FALSE)</f>
        <v>No</v>
      </c>
      <c r="J5" s="56" t="str">
        <f>VLOOKUP(J4,'Entergy Account List'!$B:$J,9,FALSE)</f>
        <v>No</v>
      </c>
      <c r="K5" s="56" t="str">
        <f>VLOOKUP(K4,'Entergy Account List'!$B:$J,9,FALSE)</f>
        <v>No</v>
      </c>
      <c r="L5" s="56" t="str">
        <f>VLOOKUP(L4,'Entergy Account List'!$B:$J,9,FALSE)</f>
        <v>No</v>
      </c>
      <c r="M5" s="56" t="str">
        <f>VLOOKUP(M4,'Entergy Account List'!$B:$J,9,FALSE)</f>
        <v>No</v>
      </c>
      <c r="N5" s="56" t="str">
        <f>VLOOKUP(N4,'Entergy Account List'!$B:$J,9,FALSE)</f>
        <v>No</v>
      </c>
      <c r="O5" s="56" t="str">
        <f>VLOOKUP(O4,'Entergy Account List'!$B:$J,9,FALSE)</f>
        <v>No</v>
      </c>
      <c r="P5" s="56" t="str">
        <f>VLOOKUP(P4,'Entergy Account List'!$B:$J,9,FALSE)</f>
        <v>No</v>
      </c>
      <c r="Q5" s="56" t="str">
        <f>VLOOKUP(Q4,'Entergy Account List'!$B:$J,9,FALSE)</f>
        <v>No</v>
      </c>
      <c r="R5" s="56" t="str">
        <f>VLOOKUP(R4,'Entergy Account List'!$B:$J,9,FALSE)</f>
        <v>No</v>
      </c>
      <c r="S5" s="56" t="str">
        <f>VLOOKUP(S4,'Entergy Account List'!$B:$J,9,FALSE)</f>
        <v>No</v>
      </c>
      <c r="T5" s="56" t="str">
        <f>VLOOKUP(T4,'Entergy Account List'!$B:$J,9,FALSE)</f>
        <v>Yes</v>
      </c>
      <c r="U5" s="56" t="str">
        <f>VLOOKUP(U4,'Entergy Account List'!$B:$J,9,FALSE)</f>
        <v>Yes</v>
      </c>
      <c r="V5" s="56" t="str">
        <f>VLOOKUP(V4,'Entergy Account List'!$B:$J,9,FALSE)</f>
        <v>No</v>
      </c>
      <c r="W5" s="56" t="str">
        <f>VLOOKUP(W4,'Entergy Account List'!$B:$J,9,FALSE)</f>
        <v>No</v>
      </c>
      <c r="X5" s="56" t="str">
        <f>VLOOKUP(X4,'Entergy Account List'!$B:$J,9,FALSE)</f>
        <v>Yes</v>
      </c>
      <c r="Y5" s="56" t="str">
        <f>VLOOKUP(Y4,'Entergy Account List'!$B:$J,9,FALSE)</f>
        <v>Yes</v>
      </c>
      <c r="Z5" s="56" t="str">
        <f>VLOOKUP(Z4,'Entergy Account List'!$B:$J,9,FALSE)</f>
        <v>Yes</v>
      </c>
      <c r="AA5" s="56" t="str">
        <f>VLOOKUP(AA4,'Entergy Account List'!$B:$J,9,FALSE)</f>
        <v>No</v>
      </c>
      <c r="AB5" s="56" t="str">
        <f>VLOOKUP(AB4,'Entergy Account List'!$B:$J,9,FALSE)</f>
        <v>No</v>
      </c>
      <c r="AC5" s="56" t="str">
        <f>VLOOKUP(AC4,'Entergy Account List'!$B:$J,9,FALSE)</f>
        <v>No</v>
      </c>
      <c r="AD5" s="56" t="str">
        <f>VLOOKUP(AD4,'Entergy Account List'!$B:$J,9,FALSE)</f>
        <v>Yes</v>
      </c>
      <c r="AE5" s="56" t="str">
        <f>VLOOKUP(AE4,'Entergy Account List'!$B:$J,9,FALSE)</f>
        <v>Yes</v>
      </c>
      <c r="AF5" s="56" t="str">
        <f>VLOOKUP(AF4,'Entergy Account List'!$B:$J,9,FALSE)</f>
        <v>Yes</v>
      </c>
      <c r="AG5" s="56" t="str">
        <f>VLOOKUP(AG4,'Entergy Account List'!$B:$J,9,FALSE)</f>
        <v>Yes</v>
      </c>
      <c r="AH5" s="56" t="str">
        <f>VLOOKUP(AH4,'Entergy Account List'!$B:$J,9,FALSE)</f>
        <v>No</v>
      </c>
      <c r="AI5" s="56" t="str">
        <f>VLOOKUP(AI4,'Entergy Account List'!$B:$J,9,FALSE)</f>
        <v>Yes</v>
      </c>
      <c r="AJ5" s="56" t="str">
        <f>VLOOKUP(AJ4,'Entergy Account List'!$B:$J,9,FALSE)</f>
        <v>Yes</v>
      </c>
      <c r="AK5" s="56" t="str">
        <f>VLOOKUP(AK4,'Entergy Account List'!$B:$J,9,FALSE)</f>
        <v>No</v>
      </c>
      <c r="AL5" s="56" t="str">
        <f>VLOOKUP(AL4,'Entergy Account List'!$B:$J,9,FALSE)</f>
        <v>Yes</v>
      </c>
    </row>
    <row r="6" spans="1:38" s="43" customFormat="1" ht="36">
      <c r="C6" s="44" t="s">
        <v>250</v>
      </c>
      <c r="D6" s="44" t="s">
        <v>251</v>
      </c>
      <c r="E6" s="44" t="s">
        <v>252</v>
      </c>
      <c r="F6" s="44" t="s">
        <v>253</v>
      </c>
      <c r="G6" s="44" t="s">
        <v>253</v>
      </c>
      <c r="H6" s="44" t="s">
        <v>254</v>
      </c>
      <c r="I6" s="44" t="s">
        <v>255</v>
      </c>
      <c r="J6" s="44" t="s">
        <v>255</v>
      </c>
      <c r="K6" s="44" t="s">
        <v>255</v>
      </c>
      <c r="L6" s="44" t="s">
        <v>255</v>
      </c>
      <c r="M6" s="44" t="s">
        <v>255</v>
      </c>
      <c r="N6" s="44" t="s">
        <v>256</v>
      </c>
      <c r="O6" s="44" t="s">
        <v>255</v>
      </c>
      <c r="P6" s="44" t="s">
        <v>253</v>
      </c>
      <c r="Q6" s="44" t="s">
        <v>253</v>
      </c>
      <c r="R6" s="44" t="s">
        <v>255</v>
      </c>
      <c r="S6" s="44" t="s">
        <v>255</v>
      </c>
      <c r="T6" s="44" t="s">
        <v>257</v>
      </c>
      <c r="U6" s="44" t="s">
        <v>100</v>
      </c>
      <c r="V6" s="44" t="s">
        <v>253</v>
      </c>
      <c r="W6" s="44" t="s">
        <v>258</v>
      </c>
      <c r="X6" s="44" t="s">
        <v>253</v>
      </c>
      <c r="Y6" s="44" t="s">
        <v>253</v>
      </c>
      <c r="Z6" s="44" t="s">
        <v>259</v>
      </c>
      <c r="AA6" s="44" t="s">
        <v>260</v>
      </c>
      <c r="AB6" s="44" t="s">
        <v>258</v>
      </c>
      <c r="AC6" s="44" t="s">
        <v>258</v>
      </c>
      <c r="AD6" s="44" t="s">
        <v>253</v>
      </c>
      <c r="AE6" s="44" t="s">
        <v>253</v>
      </c>
      <c r="AF6" s="44" t="s">
        <v>253</v>
      </c>
      <c r="AG6" s="44" t="s">
        <v>253</v>
      </c>
      <c r="AH6" s="44" t="s">
        <v>253</v>
      </c>
      <c r="AI6" s="44" t="s">
        <v>253</v>
      </c>
      <c r="AJ6" s="44" t="s">
        <v>253</v>
      </c>
      <c r="AK6" s="44" t="s">
        <v>261</v>
      </c>
      <c r="AL6" s="44" t="s">
        <v>253</v>
      </c>
    </row>
    <row r="7" spans="1:38" s="43" customFormat="1" ht="60">
      <c r="C7" s="44" t="s">
        <v>262</v>
      </c>
      <c r="D7" s="44" t="s">
        <v>253</v>
      </c>
      <c r="E7" s="44" t="s">
        <v>253</v>
      </c>
      <c r="F7" s="44" t="s">
        <v>253</v>
      </c>
      <c r="G7" s="44" t="s">
        <v>253</v>
      </c>
      <c r="H7" s="44" t="s">
        <v>255</v>
      </c>
      <c r="I7" s="44" t="s">
        <v>255</v>
      </c>
      <c r="J7" s="44" t="s">
        <v>255</v>
      </c>
      <c r="K7" s="44" t="s">
        <v>255</v>
      </c>
      <c r="L7" s="44" t="s">
        <v>255</v>
      </c>
      <c r="M7" s="44" t="s">
        <v>255</v>
      </c>
      <c r="N7" s="44" t="s">
        <v>255</v>
      </c>
      <c r="O7" s="44" t="s">
        <v>255</v>
      </c>
      <c r="P7" s="44" t="s">
        <v>253</v>
      </c>
      <c r="Q7" s="44" t="s">
        <v>253</v>
      </c>
      <c r="R7" s="44" t="s">
        <v>255</v>
      </c>
      <c r="S7" s="44" t="s">
        <v>255</v>
      </c>
      <c r="T7" s="44" t="s">
        <v>255</v>
      </c>
      <c r="U7" s="44" t="s">
        <v>263</v>
      </c>
      <c r="V7" s="44" t="s">
        <v>253</v>
      </c>
      <c r="W7" s="44" t="s">
        <v>258</v>
      </c>
      <c r="X7" s="44" t="s">
        <v>253</v>
      </c>
      <c r="Y7" s="44" t="s">
        <v>253</v>
      </c>
      <c r="Z7" s="44" t="s">
        <v>259</v>
      </c>
      <c r="AA7" s="44" t="s">
        <v>264</v>
      </c>
      <c r="AB7" s="44" t="s">
        <v>258</v>
      </c>
      <c r="AC7" s="44" t="s">
        <v>258</v>
      </c>
      <c r="AD7" s="44" t="s">
        <v>253</v>
      </c>
      <c r="AE7" s="44" t="s">
        <v>253</v>
      </c>
      <c r="AF7" s="44" t="s">
        <v>253</v>
      </c>
      <c r="AG7" s="44" t="s">
        <v>253</v>
      </c>
      <c r="AH7" s="44" t="s">
        <v>253</v>
      </c>
      <c r="AI7" s="44" t="s">
        <v>253</v>
      </c>
      <c r="AJ7" s="44" t="s">
        <v>253</v>
      </c>
      <c r="AK7" s="44" t="s">
        <v>265</v>
      </c>
      <c r="AL7" s="44" t="s">
        <v>253</v>
      </c>
    </row>
    <row r="8" spans="1:38" s="43" customFormat="1" ht="48">
      <c r="C8" s="44" t="s">
        <v>266</v>
      </c>
      <c r="D8" s="44" t="s">
        <v>267</v>
      </c>
      <c r="E8" s="44" t="s">
        <v>268</v>
      </c>
      <c r="F8" s="44" t="s">
        <v>269</v>
      </c>
      <c r="G8" s="44" t="s">
        <v>270</v>
      </c>
      <c r="H8" s="44" t="s">
        <v>271</v>
      </c>
      <c r="I8" s="44" t="s">
        <v>272</v>
      </c>
      <c r="J8" s="44" t="s">
        <v>272</v>
      </c>
      <c r="K8" s="44" t="s">
        <v>272</v>
      </c>
      <c r="L8" s="44" t="s">
        <v>272</v>
      </c>
      <c r="M8" s="44" t="s">
        <v>272</v>
      </c>
      <c r="N8" s="44" t="s">
        <v>270</v>
      </c>
      <c r="O8" s="44" t="s">
        <v>273</v>
      </c>
      <c r="P8" s="44" t="s">
        <v>274</v>
      </c>
      <c r="Q8" s="44" t="s">
        <v>275</v>
      </c>
      <c r="R8" s="44" t="s">
        <v>276</v>
      </c>
      <c r="S8" s="44" t="s">
        <v>270</v>
      </c>
      <c r="T8" s="44" t="s">
        <v>277</v>
      </c>
      <c r="U8" s="44" t="s">
        <v>278</v>
      </c>
      <c r="V8" s="44" t="s">
        <v>279</v>
      </c>
      <c r="W8" s="44" t="s">
        <v>280</v>
      </c>
      <c r="X8" s="44" t="s">
        <v>281</v>
      </c>
      <c r="Y8" s="44" t="s">
        <v>279</v>
      </c>
      <c r="Z8" s="44" t="s">
        <v>282</v>
      </c>
      <c r="AA8" s="44" t="s">
        <v>283</v>
      </c>
      <c r="AB8" s="44" t="s">
        <v>284</v>
      </c>
      <c r="AC8" s="44" t="s">
        <v>285</v>
      </c>
      <c r="AD8" s="44" t="s">
        <v>286</v>
      </c>
      <c r="AE8" s="44" t="s">
        <v>287</v>
      </c>
      <c r="AF8" s="44" t="s">
        <v>288</v>
      </c>
      <c r="AG8" s="44" t="s">
        <v>289</v>
      </c>
      <c r="AH8" s="44" t="s">
        <v>290</v>
      </c>
      <c r="AI8" s="44" t="s">
        <v>291</v>
      </c>
      <c r="AJ8" s="44" t="s">
        <v>292</v>
      </c>
      <c r="AK8" s="44" t="s">
        <v>293</v>
      </c>
      <c r="AL8" s="44" t="s">
        <v>294</v>
      </c>
    </row>
    <row r="9" spans="1:38">
      <c r="A9">
        <v>1</v>
      </c>
      <c r="B9">
        <v>2019</v>
      </c>
      <c r="C9" s="48">
        <f>DATE(B9,A9,1)</f>
        <v>43466</v>
      </c>
      <c r="D9" s="16">
        <v>1127</v>
      </c>
      <c r="E9" s="16">
        <v>960</v>
      </c>
      <c r="F9" s="16">
        <v>72</v>
      </c>
      <c r="G9" s="16">
        <v>157</v>
      </c>
      <c r="H9" s="16">
        <v>37680</v>
      </c>
      <c r="I9" s="16">
        <v>20560</v>
      </c>
      <c r="J9" s="16">
        <v>86800</v>
      </c>
      <c r="K9" s="16">
        <v>78400</v>
      </c>
      <c r="L9" s="16">
        <v>11840</v>
      </c>
      <c r="M9" s="16">
        <v>81000</v>
      </c>
      <c r="N9" s="16">
        <v>979</v>
      </c>
      <c r="O9" s="16">
        <v>160</v>
      </c>
      <c r="P9" s="16">
        <v>668</v>
      </c>
      <c r="Q9" s="16">
        <v>792</v>
      </c>
      <c r="R9" s="16">
        <v>0</v>
      </c>
      <c r="S9" s="16">
        <v>0</v>
      </c>
      <c r="T9" s="16">
        <v>0</v>
      </c>
      <c r="U9" s="16">
        <v>154400</v>
      </c>
      <c r="V9" s="16">
        <v>7440</v>
      </c>
      <c r="W9" s="16">
        <v>3202</v>
      </c>
      <c r="X9" s="16">
        <v>3280</v>
      </c>
      <c r="Y9" s="16">
        <v>3007</v>
      </c>
      <c r="Z9" s="16">
        <v>11800</v>
      </c>
      <c r="AA9" s="16">
        <v>17030</v>
      </c>
      <c r="AB9" s="16">
        <v>5439</v>
      </c>
      <c r="AC9" s="16">
        <v>915</v>
      </c>
      <c r="AD9" s="16">
        <v>1920</v>
      </c>
      <c r="AE9" s="16">
        <v>7</v>
      </c>
      <c r="AF9" s="16">
        <v>764280</v>
      </c>
      <c r="AG9" s="16">
        <v>32560</v>
      </c>
      <c r="AH9" s="16">
        <v>7600</v>
      </c>
      <c r="AI9" s="16">
        <v>7</v>
      </c>
      <c r="AJ9" s="16">
        <v>9</v>
      </c>
      <c r="AK9" s="16">
        <v>2926</v>
      </c>
      <c r="AL9" s="16">
        <v>0</v>
      </c>
    </row>
    <row r="10" spans="1:38">
      <c r="A10">
        <v>2</v>
      </c>
      <c r="B10">
        <v>2019</v>
      </c>
      <c r="C10" s="48">
        <f t="shared" ref="C10:C55" si="0">DATE(B10,A10,1)</f>
        <v>43497</v>
      </c>
      <c r="D10" s="16">
        <v>1138</v>
      </c>
      <c r="E10" s="16">
        <v>800</v>
      </c>
      <c r="F10" s="16">
        <v>222</v>
      </c>
      <c r="G10" s="16">
        <v>139</v>
      </c>
      <c r="H10" s="16">
        <v>34560</v>
      </c>
      <c r="I10" s="16">
        <v>18000</v>
      </c>
      <c r="J10" s="16">
        <v>79200</v>
      </c>
      <c r="K10" s="16">
        <v>77400</v>
      </c>
      <c r="L10" s="16">
        <v>10880</v>
      </c>
      <c r="M10" s="16">
        <v>60000</v>
      </c>
      <c r="N10" s="16">
        <v>861</v>
      </c>
      <c r="O10" s="16">
        <v>133</v>
      </c>
      <c r="P10" s="16">
        <v>635</v>
      </c>
      <c r="Q10" s="16">
        <v>748</v>
      </c>
      <c r="R10" s="16">
        <v>0</v>
      </c>
      <c r="S10" s="16">
        <v>0</v>
      </c>
      <c r="T10" s="16">
        <v>0</v>
      </c>
      <c r="U10" s="16">
        <v>138200</v>
      </c>
      <c r="V10" s="16">
        <v>7440</v>
      </c>
      <c r="W10" s="16">
        <v>2806</v>
      </c>
      <c r="X10" s="16">
        <v>3120</v>
      </c>
      <c r="Y10" s="16">
        <v>2478</v>
      </c>
      <c r="Z10" s="16">
        <v>11000</v>
      </c>
      <c r="AA10" s="16">
        <v>16254</v>
      </c>
      <c r="AB10" s="16">
        <v>4710</v>
      </c>
      <c r="AC10" s="16">
        <v>891</v>
      </c>
      <c r="AD10" s="16">
        <v>1680</v>
      </c>
      <c r="AE10" s="16">
        <v>5</v>
      </c>
      <c r="AF10" s="16">
        <v>770616</v>
      </c>
      <c r="AG10" s="16">
        <v>26800</v>
      </c>
      <c r="AH10" s="16">
        <v>6600</v>
      </c>
      <c r="AI10" s="16">
        <v>7</v>
      </c>
      <c r="AJ10" s="16">
        <v>9</v>
      </c>
      <c r="AK10" s="16">
        <v>2776</v>
      </c>
      <c r="AL10" s="16">
        <v>0</v>
      </c>
    </row>
    <row r="11" spans="1:38">
      <c r="A11">
        <v>3</v>
      </c>
      <c r="B11">
        <v>2019</v>
      </c>
      <c r="C11" s="48">
        <f t="shared" si="0"/>
        <v>43525</v>
      </c>
      <c r="D11" s="16">
        <v>1075</v>
      </c>
      <c r="E11" s="16">
        <v>800</v>
      </c>
      <c r="F11" s="16">
        <v>220</v>
      </c>
      <c r="G11" s="16">
        <v>237</v>
      </c>
      <c r="H11" s="16">
        <v>43520</v>
      </c>
      <c r="I11" s="16">
        <v>18640</v>
      </c>
      <c r="J11" s="16">
        <v>76400</v>
      </c>
      <c r="K11" s="16">
        <v>65400</v>
      </c>
      <c r="L11" s="16">
        <v>12640</v>
      </c>
      <c r="M11" s="16">
        <v>72600</v>
      </c>
      <c r="N11" s="16">
        <v>830</v>
      </c>
      <c r="O11" s="16">
        <v>136</v>
      </c>
      <c r="P11" s="16">
        <v>712</v>
      </c>
      <c r="Q11" s="16">
        <v>803</v>
      </c>
      <c r="R11" s="16">
        <v>0</v>
      </c>
      <c r="S11" s="16">
        <v>0</v>
      </c>
      <c r="T11" s="16">
        <v>0</v>
      </c>
      <c r="U11" s="16">
        <v>142600</v>
      </c>
      <c r="V11" s="16">
        <v>8320</v>
      </c>
      <c r="W11" s="16">
        <v>2612</v>
      </c>
      <c r="X11" s="16">
        <v>5120</v>
      </c>
      <c r="Y11" s="16">
        <v>2704</v>
      </c>
      <c r="Z11" s="16">
        <v>13800</v>
      </c>
      <c r="AA11" s="16">
        <v>17287</v>
      </c>
      <c r="AB11" s="16">
        <v>4437</v>
      </c>
      <c r="AC11" s="16">
        <v>897</v>
      </c>
      <c r="AD11" s="16">
        <v>1680</v>
      </c>
      <c r="AE11" s="16">
        <v>5</v>
      </c>
      <c r="AF11" s="16">
        <v>754776</v>
      </c>
      <c r="AG11" s="16">
        <v>31680</v>
      </c>
      <c r="AH11" s="16">
        <v>8200</v>
      </c>
      <c r="AI11" s="16">
        <v>6</v>
      </c>
      <c r="AJ11" s="16">
        <v>9</v>
      </c>
      <c r="AK11" s="16">
        <v>3077</v>
      </c>
      <c r="AL11" s="16">
        <v>0</v>
      </c>
    </row>
    <row r="12" spans="1:38">
      <c r="A12">
        <v>4</v>
      </c>
      <c r="B12">
        <v>2019</v>
      </c>
      <c r="C12" s="48">
        <f t="shared" si="0"/>
        <v>43556</v>
      </c>
      <c r="D12" s="16">
        <v>682</v>
      </c>
      <c r="E12" s="16">
        <v>880</v>
      </c>
      <c r="F12" s="16">
        <v>112</v>
      </c>
      <c r="G12" s="16">
        <v>219</v>
      </c>
      <c r="H12" s="16">
        <v>34000</v>
      </c>
      <c r="I12" s="16">
        <v>23840</v>
      </c>
      <c r="J12" s="16">
        <v>66000</v>
      </c>
      <c r="K12" s="16">
        <v>42600</v>
      </c>
      <c r="L12" s="16">
        <v>9120</v>
      </c>
      <c r="M12" s="16">
        <v>68400</v>
      </c>
      <c r="N12" s="16">
        <v>787</v>
      </c>
      <c r="O12" s="16">
        <v>120</v>
      </c>
      <c r="P12" s="16">
        <v>534</v>
      </c>
      <c r="Q12" s="16">
        <v>699</v>
      </c>
      <c r="R12" s="16">
        <v>101</v>
      </c>
      <c r="S12" s="16">
        <v>0</v>
      </c>
      <c r="T12" s="16">
        <v>0</v>
      </c>
      <c r="U12" s="16">
        <v>191000</v>
      </c>
      <c r="V12" s="16">
        <v>8640</v>
      </c>
      <c r="W12" s="16">
        <v>2455</v>
      </c>
      <c r="X12" s="16">
        <v>5120</v>
      </c>
      <c r="Y12" s="16">
        <v>2203</v>
      </c>
      <c r="Z12" s="16">
        <v>11800</v>
      </c>
      <c r="AA12" s="16">
        <v>16700</v>
      </c>
      <c r="AB12" s="16">
        <v>3427</v>
      </c>
      <c r="AC12" s="16">
        <v>834</v>
      </c>
      <c r="AD12" s="16">
        <v>1440</v>
      </c>
      <c r="AE12" s="16">
        <v>6</v>
      </c>
      <c r="AF12" s="16">
        <v>1186416</v>
      </c>
      <c r="AG12" s="16">
        <v>24880</v>
      </c>
      <c r="AH12" s="16">
        <v>7200</v>
      </c>
      <c r="AI12" s="16">
        <v>6</v>
      </c>
      <c r="AJ12" s="16">
        <v>8</v>
      </c>
      <c r="AK12" s="16">
        <v>2622</v>
      </c>
      <c r="AL12" s="16">
        <v>0</v>
      </c>
    </row>
    <row r="13" spans="1:38">
      <c r="A13">
        <v>5</v>
      </c>
      <c r="B13">
        <v>2019</v>
      </c>
      <c r="C13" s="48">
        <f t="shared" si="0"/>
        <v>43586</v>
      </c>
      <c r="D13" s="16">
        <v>590</v>
      </c>
      <c r="E13" s="16">
        <v>800</v>
      </c>
      <c r="F13" s="16">
        <v>81</v>
      </c>
      <c r="G13" s="16">
        <v>87</v>
      </c>
      <c r="H13" s="16">
        <v>34000</v>
      </c>
      <c r="I13" s="16">
        <v>24800</v>
      </c>
      <c r="J13" s="16">
        <v>67200</v>
      </c>
      <c r="K13" s="16">
        <v>49800</v>
      </c>
      <c r="L13" s="16">
        <v>9360</v>
      </c>
      <c r="M13" s="16">
        <v>84000</v>
      </c>
      <c r="N13" s="16">
        <v>1021</v>
      </c>
      <c r="O13" s="16">
        <v>105</v>
      </c>
      <c r="P13" s="16">
        <v>485</v>
      </c>
      <c r="Q13" s="16">
        <v>674</v>
      </c>
      <c r="R13" s="16">
        <v>270</v>
      </c>
      <c r="S13" s="16">
        <v>0</v>
      </c>
      <c r="T13" s="16">
        <v>0</v>
      </c>
      <c r="U13" s="16">
        <v>152400</v>
      </c>
      <c r="V13" s="16">
        <v>9120</v>
      </c>
      <c r="W13" s="16">
        <v>2237</v>
      </c>
      <c r="X13" s="16">
        <v>5600</v>
      </c>
      <c r="Y13" s="16">
        <v>2113</v>
      </c>
      <c r="Z13" s="16">
        <v>11000</v>
      </c>
      <c r="AA13" s="16">
        <v>16783</v>
      </c>
      <c r="AB13" s="16">
        <v>3024</v>
      </c>
      <c r="AC13" s="16">
        <v>1052</v>
      </c>
      <c r="AD13" s="16">
        <v>1440</v>
      </c>
      <c r="AE13" s="16">
        <v>5</v>
      </c>
      <c r="AF13" s="16">
        <v>831600</v>
      </c>
      <c r="AG13" s="16">
        <v>25760</v>
      </c>
      <c r="AH13" s="16">
        <v>7400</v>
      </c>
      <c r="AI13" s="16">
        <v>5</v>
      </c>
      <c r="AJ13" s="16">
        <v>5</v>
      </c>
      <c r="AK13" s="16">
        <v>3022</v>
      </c>
      <c r="AL13" s="16">
        <v>0</v>
      </c>
    </row>
    <row r="14" spans="1:38">
      <c r="A14">
        <v>6</v>
      </c>
      <c r="B14">
        <v>2019</v>
      </c>
      <c r="C14" s="48">
        <f t="shared" si="0"/>
        <v>43617</v>
      </c>
      <c r="D14" s="16">
        <v>608</v>
      </c>
      <c r="E14" s="16">
        <v>880</v>
      </c>
      <c r="F14" s="16">
        <v>57</v>
      </c>
      <c r="G14" s="16">
        <v>87</v>
      </c>
      <c r="H14" s="16">
        <v>42000</v>
      </c>
      <c r="I14" s="16">
        <v>34320</v>
      </c>
      <c r="J14" s="16">
        <v>76400</v>
      </c>
      <c r="K14" s="16">
        <v>56800</v>
      </c>
      <c r="L14" s="16">
        <v>4480</v>
      </c>
      <c r="M14" s="16">
        <v>111000</v>
      </c>
      <c r="N14" s="16">
        <v>1087</v>
      </c>
      <c r="O14" s="16">
        <v>109</v>
      </c>
      <c r="P14" s="16">
        <v>503</v>
      </c>
      <c r="Q14" s="16">
        <v>697</v>
      </c>
      <c r="R14" s="16">
        <v>312</v>
      </c>
      <c r="S14" s="16">
        <v>0</v>
      </c>
      <c r="T14" s="16">
        <v>0</v>
      </c>
      <c r="U14" s="16">
        <v>158200</v>
      </c>
      <c r="V14" s="16">
        <v>15520</v>
      </c>
      <c r="W14" s="16">
        <v>2205</v>
      </c>
      <c r="X14" s="16">
        <v>6560</v>
      </c>
      <c r="Y14" s="16">
        <v>2214</v>
      </c>
      <c r="Z14" s="16">
        <v>12400</v>
      </c>
      <c r="AA14" s="16">
        <v>20193</v>
      </c>
      <c r="AB14" s="16">
        <v>2994</v>
      </c>
      <c r="AC14" s="16">
        <v>1854</v>
      </c>
      <c r="AD14" s="16">
        <v>1360</v>
      </c>
      <c r="AE14" s="16">
        <v>4</v>
      </c>
      <c r="AF14" s="16">
        <v>882288</v>
      </c>
      <c r="AG14" s="16">
        <v>26400</v>
      </c>
      <c r="AH14" s="16">
        <v>9000</v>
      </c>
      <c r="AI14" s="16">
        <v>7</v>
      </c>
      <c r="AJ14" s="16">
        <v>6</v>
      </c>
      <c r="AK14" s="16">
        <v>3608</v>
      </c>
      <c r="AL14" s="16">
        <v>0</v>
      </c>
    </row>
    <row r="15" spans="1:38">
      <c r="A15">
        <v>7</v>
      </c>
      <c r="B15">
        <v>2019</v>
      </c>
      <c r="C15" s="48">
        <f t="shared" si="0"/>
        <v>43647</v>
      </c>
      <c r="D15" s="16">
        <v>680</v>
      </c>
      <c r="E15" s="16">
        <v>880</v>
      </c>
      <c r="F15" s="16">
        <v>276</v>
      </c>
      <c r="G15" s="16">
        <v>66</v>
      </c>
      <c r="H15" s="16">
        <v>45200</v>
      </c>
      <c r="I15" s="16">
        <v>48720</v>
      </c>
      <c r="J15" s="16">
        <v>77200</v>
      </c>
      <c r="K15" s="16">
        <v>41400</v>
      </c>
      <c r="L15" s="16">
        <v>1360</v>
      </c>
      <c r="M15" s="16">
        <v>123000</v>
      </c>
      <c r="N15" s="16">
        <v>1467</v>
      </c>
      <c r="O15" s="16">
        <v>102</v>
      </c>
      <c r="P15" s="16">
        <v>503</v>
      </c>
      <c r="Q15" s="16">
        <v>662</v>
      </c>
      <c r="R15" s="16">
        <v>296</v>
      </c>
      <c r="S15" s="16">
        <v>0</v>
      </c>
      <c r="T15" s="16">
        <v>0</v>
      </c>
      <c r="U15" s="16">
        <v>179200</v>
      </c>
      <c r="V15" s="16">
        <v>17760</v>
      </c>
      <c r="W15" s="16">
        <v>1921</v>
      </c>
      <c r="X15" s="16">
        <v>6880</v>
      </c>
      <c r="Y15" s="16">
        <v>2102</v>
      </c>
      <c r="Z15" s="16">
        <v>12200</v>
      </c>
      <c r="AA15" s="16">
        <v>18171</v>
      </c>
      <c r="AB15" s="16">
        <v>2902</v>
      </c>
      <c r="AC15" s="16">
        <v>2337</v>
      </c>
      <c r="AD15" s="16">
        <v>1200</v>
      </c>
      <c r="AE15" s="16">
        <v>6</v>
      </c>
      <c r="AF15" s="16">
        <v>1073160</v>
      </c>
      <c r="AG15" s="16">
        <v>26160</v>
      </c>
      <c r="AH15" s="16">
        <v>9800</v>
      </c>
      <c r="AI15" s="16">
        <v>9</v>
      </c>
      <c r="AJ15" s="16">
        <v>6</v>
      </c>
      <c r="AK15" s="16">
        <v>2986</v>
      </c>
      <c r="AL15" s="16">
        <v>0</v>
      </c>
    </row>
    <row r="16" spans="1:38">
      <c r="A16">
        <v>8</v>
      </c>
      <c r="B16">
        <v>2019</v>
      </c>
      <c r="C16" s="48">
        <f t="shared" si="0"/>
        <v>43678</v>
      </c>
      <c r="D16" s="16">
        <v>612</v>
      </c>
      <c r="E16" s="16">
        <v>800</v>
      </c>
      <c r="F16" s="16">
        <v>136</v>
      </c>
      <c r="G16" s="16">
        <v>59</v>
      </c>
      <c r="H16" s="16">
        <v>52000</v>
      </c>
      <c r="I16" s="16">
        <v>17200</v>
      </c>
      <c r="J16" s="16">
        <v>80800</v>
      </c>
      <c r="K16" s="16">
        <v>41200</v>
      </c>
      <c r="L16" s="16">
        <v>1440</v>
      </c>
      <c r="M16" s="16">
        <v>143400</v>
      </c>
      <c r="N16" s="16">
        <v>1303</v>
      </c>
      <c r="O16" s="16">
        <v>119</v>
      </c>
      <c r="P16" s="16">
        <v>445</v>
      </c>
      <c r="Q16" s="16">
        <v>593</v>
      </c>
      <c r="R16" s="16">
        <v>350</v>
      </c>
      <c r="S16" s="16">
        <v>0</v>
      </c>
      <c r="T16" s="16">
        <v>0</v>
      </c>
      <c r="U16" s="16">
        <v>171200</v>
      </c>
      <c r="V16" s="16">
        <v>18960</v>
      </c>
      <c r="W16" s="16">
        <v>1832</v>
      </c>
      <c r="X16" s="16">
        <v>6960</v>
      </c>
      <c r="Y16" s="16">
        <v>2299</v>
      </c>
      <c r="Z16" s="16">
        <v>13800</v>
      </c>
      <c r="AA16" s="16">
        <v>20679</v>
      </c>
      <c r="AB16" s="16">
        <v>2650</v>
      </c>
      <c r="AC16" s="16">
        <v>2082</v>
      </c>
      <c r="AD16" s="16">
        <v>1360</v>
      </c>
      <c r="AE16" s="16">
        <v>5</v>
      </c>
      <c r="AF16" s="16">
        <v>1064448</v>
      </c>
      <c r="AG16" s="16">
        <v>29200</v>
      </c>
      <c r="AH16" s="16">
        <v>10800</v>
      </c>
      <c r="AI16" s="16">
        <v>8</v>
      </c>
      <c r="AJ16" s="16">
        <v>6</v>
      </c>
      <c r="AK16" s="16">
        <v>4264</v>
      </c>
      <c r="AL16" s="16">
        <v>0</v>
      </c>
    </row>
    <row r="17" spans="1:38">
      <c r="A17">
        <v>9</v>
      </c>
      <c r="B17">
        <v>2019</v>
      </c>
      <c r="C17" s="48">
        <f t="shared" si="0"/>
        <v>43709</v>
      </c>
      <c r="D17" s="16">
        <v>741</v>
      </c>
      <c r="E17" s="16">
        <v>240</v>
      </c>
      <c r="F17" s="16">
        <v>309</v>
      </c>
      <c r="G17" s="16">
        <v>71</v>
      </c>
      <c r="H17" s="16">
        <v>39040</v>
      </c>
      <c r="I17" s="16">
        <v>35360</v>
      </c>
      <c r="J17" s="16">
        <v>69200</v>
      </c>
      <c r="K17" s="16">
        <v>38200</v>
      </c>
      <c r="L17" s="16">
        <v>1280</v>
      </c>
      <c r="M17" s="16">
        <v>126600</v>
      </c>
      <c r="N17" s="16">
        <v>1259</v>
      </c>
      <c r="O17" s="16">
        <v>106</v>
      </c>
      <c r="P17" s="16">
        <v>539</v>
      </c>
      <c r="Q17" s="16">
        <v>710</v>
      </c>
      <c r="R17" s="16">
        <v>301</v>
      </c>
      <c r="S17" s="16">
        <v>0</v>
      </c>
      <c r="T17" s="16">
        <v>0</v>
      </c>
      <c r="U17" s="16">
        <v>165200</v>
      </c>
      <c r="V17" s="16">
        <v>18640</v>
      </c>
      <c r="W17" s="16">
        <v>2507</v>
      </c>
      <c r="X17" s="16">
        <v>5120</v>
      </c>
      <c r="Y17" s="16">
        <v>2062</v>
      </c>
      <c r="Z17" s="16">
        <v>11800</v>
      </c>
      <c r="AA17" s="16">
        <v>18434</v>
      </c>
      <c r="AB17" s="16">
        <v>3572</v>
      </c>
      <c r="AC17" s="16">
        <v>2444</v>
      </c>
      <c r="AD17" s="16">
        <v>1280</v>
      </c>
      <c r="AE17" s="16">
        <v>5</v>
      </c>
      <c r="AF17" s="16">
        <v>1036728</v>
      </c>
      <c r="AG17" s="16">
        <v>24720</v>
      </c>
      <c r="AH17" s="16">
        <v>8400</v>
      </c>
      <c r="AI17" s="16">
        <v>7</v>
      </c>
      <c r="AJ17" s="16">
        <v>5</v>
      </c>
      <c r="AK17" s="16">
        <v>3472</v>
      </c>
      <c r="AL17" s="16">
        <v>0</v>
      </c>
    </row>
    <row r="18" spans="1:38">
      <c r="A18">
        <v>10</v>
      </c>
      <c r="B18">
        <v>2019</v>
      </c>
      <c r="C18" s="48">
        <f t="shared" si="0"/>
        <v>43739</v>
      </c>
      <c r="D18" s="16">
        <v>450</v>
      </c>
      <c r="E18" s="16">
        <v>160</v>
      </c>
      <c r="F18" s="16">
        <v>224</v>
      </c>
      <c r="G18" s="16">
        <v>41</v>
      </c>
      <c r="H18" s="16">
        <v>31680</v>
      </c>
      <c r="I18" s="16">
        <v>29920</v>
      </c>
      <c r="J18" s="16">
        <v>67600</v>
      </c>
      <c r="K18" s="16">
        <v>47800</v>
      </c>
      <c r="L18" s="16">
        <v>1200</v>
      </c>
      <c r="M18" s="16">
        <v>91200</v>
      </c>
      <c r="N18" s="16">
        <v>659</v>
      </c>
      <c r="O18" s="16">
        <v>113</v>
      </c>
      <c r="P18" s="16">
        <v>323</v>
      </c>
      <c r="Q18" s="16">
        <v>521</v>
      </c>
      <c r="R18" s="16">
        <v>229</v>
      </c>
      <c r="S18" s="16">
        <v>0</v>
      </c>
      <c r="T18" s="16">
        <v>0</v>
      </c>
      <c r="U18" s="16">
        <v>142400</v>
      </c>
      <c r="V18" s="16">
        <v>10960</v>
      </c>
      <c r="W18" s="16">
        <v>2260</v>
      </c>
      <c r="X18" s="16">
        <v>5040</v>
      </c>
      <c r="Y18" s="16">
        <v>2225</v>
      </c>
      <c r="Z18" s="16">
        <v>10200</v>
      </c>
      <c r="AA18" s="16">
        <v>15946</v>
      </c>
      <c r="AB18" s="16">
        <v>2707</v>
      </c>
      <c r="AC18" s="16">
        <v>1180</v>
      </c>
      <c r="AD18" s="16">
        <v>1440</v>
      </c>
      <c r="AE18" s="16">
        <v>5</v>
      </c>
      <c r="AF18" s="16">
        <v>797544</v>
      </c>
      <c r="AG18" s="16">
        <v>25040</v>
      </c>
      <c r="AH18" s="16">
        <v>7800</v>
      </c>
      <c r="AI18" s="16">
        <v>7</v>
      </c>
      <c r="AJ18" s="16">
        <v>5</v>
      </c>
      <c r="AK18" s="16">
        <v>3137</v>
      </c>
      <c r="AL18" s="16">
        <v>0</v>
      </c>
    </row>
    <row r="19" spans="1:38">
      <c r="A19">
        <v>11</v>
      </c>
      <c r="B19">
        <v>2019</v>
      </c>
      <c r="C19" s="48">
        <f t="shared" si="0"/>
        <v>43770</v>
      </c>
      <c r="D19" s="16">
        <v>798</v>
      </c>
      <c r="E19" s="16">
        <v>240</v>
      </c>
      <c r="F19" s="16">
        <v>709</v>
      </c>
      <c r="G19" s="16">
        <v>17</v>
      </c>
      <c r="H19" s="16">
        <v>31040</v>
      </c>
      <c r="I19" s="16">
        <v>15440</v>
      </c>
      <c r="J19" s="16">
        <v>64000</v>
      </c>
      <c r="K19" s="16">
        <v>40400</v>
      </c>
      <c r="L19" s="16">
        <v>8320</v>
      </c>
      <c r="M19" s="16">
        <v>63600</v>
      </c>
      <c r="N19" s="16">
        <v>814</v>
      </c>
      <c r="O19" s="16">
        <v>131</v>
      </c>
      <c r="P19" s="16">
        <v>557</v>
      </c>
      <c r="Q19" s="16">
        <v>756</v>
      </c>
      <c r="R19" s="16">
        <v>295</v>
      </c>
      <c r="S19" s="16">
        <v>0</v>
      </c>
      <c r="T19" s="16">
        <v>0</v>
      </c>
      <c r="U19" s="16">
        <v>138800</v>
      </c>
      <c r="V19" s="16">
        <v>7600</v>
      </c>
      <c r="W19" s="16">
        <v>2356</v>
      </c>
      <c r="X19" s="16">
        <v>3760</v>
      </c>
      <c r="Y19" s="16">
        <v>2092</v>
      </c>
      <c r="Z19" s="16">
        <v>10200</v>
      </c>
      <c r="AA19" s="16">
        <v>16257</v>
      </c>
      <c r="AB19" s="16">
        <v>4125</v>
      </c>
      <c r="AC19" s="16">
        <v>737</v>
      </c>
      <c r="AD19" s="16">
        <v>1440</v>
      </c>
      <c r="AE19" s="16">
        <v>4</v>
      </c>
      <c r="AF19" s="16">
        <v>701712</v>
      </c>
      <c r="AG19" s="16">
        <v>23680</v>
      </c>
      <c r="AH19" s="16">
        <v>5800</v>
      </c>
      <c r="AI19" s="16">
        <v>9</v>
      </c>
      <c r="AJ19" s="16">
        <v>6</v>
      </c>
      <c r="AK19" s="16">
        <v>2287</v>
      </c>
      <c r="AL19" s="16">
        <v>0</v>
      </c>
    </row>
    <row r="20" spans="1:38">
      <c r="A20">
        <v>12</v>
      </c>
      <c r="B20">
        <v>2019</v>
      </c>
      <c r="C20" s="48">
        <f t="shared" si="0"/>
        <v>43800</v>
      </c>
      <c r="D20" s="16">
        <v>908</v>
      </c>
      <c r="E20" s="16">
        <v>160</v>
      </c>
      <c r="F20" s="16">
        <v>366</v>
      </c>
      <c r="G20" s="16">
        <v>50</v>
      </c>
      <c r="H20" s="16">
        <v>42320</v>
      </c>
      <c r="I20" s="16">
        <v>22160</v>
      </c>
      <c r="J20" s="16">
        <v>79600</v>
      </c>
      <c r="K20" s="16">
        <v>44400</v>
      </c>
      <c r="L20" s="16">
        <v>18640</v>
      </c>
      <c r="M20" s="16">
        <v>151800</v>
      </c>
      <c r="N20" s="16">
        <v>1090</v>
      </c>
      <c r="O20" s="16">
        <v>153</v>
      </c>
      <c r="P20" s="16">
        <v>177</v>
      </c>
      <c r="Q20" s="16">
        <v>831</v>
      </c>
      <c r="R20" s="16">
        <v>261</v>
      </c>
      <c r="S20" s="16">
        <v>0</v>
      </c>
      <c r="T20" s="16">
        <v>0</v>
      </c>
      <c r="U20" s="16">
        <v>155200</v>
      </c>
      <c r="V20" s="16">
        <v>7920</v>
      </c>
      <c r="W20" s="16">
        <v>2937</v>
      </c>
      <c r="X20" s="16">
        <v>5280</v>
      </c>
      <c r="Y20" s="16">
        <v>2572</v>
      </c>
      <c r="Z20" s="16">
        <v>13400</v>
      </c>
      <c r="AA20" s="16">
        <v>16039</v>
      </c>
      <c r="AB20" s="16">
        <v>4733</v>
      </c>
      <c r="AC20" s="16">
        <v>951</v>
      </c>
      <c r="AD20" s="16">
        <v>1840</v>
      </c>
      <c r="AE20" s="16">
        <v>5</v>
      </c>
      <c r="AF20" s="16">
        <v>700920</v>
      </c>
      <c r="AG20" s="16">
        <v>30320</v>
      </c>
      <c r="AH20" s="16">
        <v>7400</v>
      </c>
      <c r="AI20" s="16">
        <v>9</v>
      </c>
      <c r="AJ20" s="16">
        <v>5</v>
      </c>
      <c r="AK20" s="16">
        <v>2655</v>
      </c>
      <c r="AL20" s="16">
        <v>0</v>
      </c>
    </row>
    <row r="21" spans="1:38">
      <c r="A21">
        <v>1</v>
      </c>
      <c r="B21">
        <v>2020</v>
      </c>
      <c r="C21" s="48">
        <f t="shared" si="0"/>
        <v>43831</v>
      </c>
      <c r="D21" s="16">
        <v>975</v>
      </c>
      <c r="E21" s="16">
        <v>240</v>
      </c>
      <c r="F21" s="16">
        <v>114</v>
      </c>
      <c r="G21" s="16">
        <v>58</v>
      </c>
      <c r="H21" s="16">
        <v>42160</v>
      </c>
      <c r="I21" s="16">
        <v>30000</v>
      </c>
      <c r="J21" s="16">
        <v>88400</v>
      </c>
      <c r="K21" s="16">
        <v>43800</v>
      </c>
      <c r="L21" s="16">
        <v>18160</v>
      </c>
      <c r="M21" s="16">
        <v>169800</v>
      </c>
      <c r="N21" s="16">
        <v>1198</v>
      </c>
      <c r="O21" s="16">
        <v>149</v>
      </c>
      <c r="P21" s="16">
        <v>190</v>
      </c>
      <c r="Q21" s="16">
        <v>847</v>
      </c>
      <c r="R21" s="16">
        <v>302</v>
      </c>
      <c r="S21" s="16">
        <v>0</v>
      </c>
      <c r="T21" s="16">
        <v>0</v>
      </c>
      <c r="U21" s="16">
        <v>147400</v>
      </c>
      <c r="V21" s="16">
        <v>8640</v>
      </c>
      <c r="W21" s="16">
        <v>3012</v>
      </c>
      <c r="X21" s="16">
        <v>5600</v>
      </c>
      <c r="Y21" s="16">
        <v>2522</v>
      </c>
      <c r="Z21" s="16">
        <v>13600</v>
      </c>
      <c r="AA21" s="16">
        <v>19478</v>
      </c>
      <c r="AB21" s="16">
        <v>4812</v>
      </c>
      <c r="AC21" s="16">
        <v>854</v>
      </c>
      <c r="AD21" s="16">
        <v>1840</v>
      </c>
      <c r="AE21" s="16">
        <v>6</v>
      </c>
      <c r="AF21" s="16">
        <v>712008</v>
      </c>
      <c r="AG21" s="16">
        <v>28320</v>
      </c>
      <c r="AH21" s="16">
        <v>7400</v>
      </c>
      <c r="AI21" s="16">
        <v>10</v>
      </c>
      <c r="AJ21" s="16">
        <v>7</v>
      </c>
      <c r="AK21" s="16">
        <v>2588</v>
      </c>
      <c r="AL21" s="16">
        <v>0</v>
      </c>
    </row>
    <row r="22" spans="1:38">
      <c r="A22">
        <v>2</v>
      </c>
      <c r="B22">
        <v>2020</v>
      </c>
      <c r="C22" s="48">
        <f t="shared" si="0"/>
        <v>43862</v>
      </c>
      <c r="D22" s="16">
        <v>1035</v>
      </c>
      <c r="E22" s="16">
        <v>160</v>
      </c>
      <c r="F22" s="16">
        <v>487</v>
      </c>
      <c r="G22" s="16">
        <v>58</v>
      </c>
      <c r="H22" s="16">
        <v>41840</v>
      </c>
      <c r="I22" s="16">
        <v>24480</v>
      </c>
      <c r="J22" s="16">
        <v>93600</v>
      </c>
      <c r="K22" s="16">
        <v>39400</v>
      </c>
      <c r="L22" s="16">
        <v>16240</v>
      </c>
      <c r="M22" s="16">
        <v>52200</v>
      </c>
      <c r="N22" s="16">
        <v>910</v>
      </c>
      <c r="O22" s="16">
        <v>135</v>
      </c>
      <c r="P22" s="16">
        <v>442</v>
      </c>
      <c r="Q22" s="16">
        <v>777</v>
      </c>
      <c r="R22" s="16">
        <v>333</v>
      </c>
      <c r="S22" s="16">
        <v>0</v>
      </c>
      <c r="T22" s="16">
        <v>0</v>
      </c>
      <c r="U22" s="16">
        <v>133200</v>
      </c>
      <c r="V22" s="16">
        <v>8720</v>
      </c>
      <c r="W22" s="16">
        <v>2669</v>
      </c>
      <c r="X22" s="16">
        <v>5200</v>
      </c>
      <c r="Y22" s="16">
        <v>2155</v>
      </c>
      <c r="Z22" s="16">
        <v>4400</v>
      </c>
      <c r="AA22" s="16">
        <v>15775</v>
      </c>
      <c r="AB22" s="16">
        <v>4645</v>
      </c>
      <c r="AC22" s="16">
        <v>896</v>
      </c>
      <c r="AD22" s="16">
        <v>1520</v>
      </c>
      <c r="AE22" s="16">
        <v>6</v>
      </c>
      <c r="AF22" s="16">
        <v>623304</v>
      </c>
      <c r="AG22" s="16">
        <v>24640</v>
      </c>
      <c r="AH22" s="16">
        <v>7200</v>
      </c>
      <c r="AI22" s="16">
        <v>9</v>
      </c>
      <c r="AJ22" s="16">
        <v>6</v>
      </c>
      <c r="AK22" s="16">
        <v>2430</v>
      </c>
      <c r="AL22" s="16">
        <v>0</v>
      </c>
    </row>
    <row r="23" spans="1:38">
      <c r="A23">
        <v>3</v>
      </c>
      <c r="B23">
        <v>2020</v>
      </c>
      <c r="C23" s="48">
        <f t="shared" si="0"/>
        <v>43891</v>
      </c>
      <c r="D23" s="16">
        <v>842</v>
      </c>
      <c r="E23" s="16">
        <v>240</v>
      </c>
      <c r="F23" s="16">
        <v>298</v>
      </c>
      <c r="G23" s="16">
        <v>51</v>
      </c>
      <c r="H23" s="16">
        <v>51280</v>
      </c>
      <c r="I23" s="16">
        <v>32480</v>
      </c>
      <c r="J23" s="16">
        <v>101600</v>
      </c>
      <c r="K23" s="16">
        <v>48400</v>
      </c>
      <c r="L23" s="16">
        <v>16160</v>
      </c>
      <c r="M23" s="16">
        <v>72000</v>
      </c>
      <c r="N23" s="16">
        <v>1067</v>
      </c>
      <c r="O23" s="16">
        <v>127</v>
      </c>
      <c r="P23" s="16">
        <v>323</v>
      </c>
      <c r="Q23" s="16">
        <v>833</v>
      </c>
      <c r="R23" s="16">
        <v>258</v>
      </c>
      <c r="S23" s="16">
        <v>0</v>
      </c>
      <c r="T23" s="16">
        <v>0</v>
      </c>
      <c r="U23" s="16">
        <v>140400</v>
      </c>
      <c r="V23" s="16">
        <v>8000</v>
      </c>
      <c r="W23" s="16">
        <v>2685</v>
      </c>
      <c r="X23" s="16">
        <v>5280</v>
      </c>
      <c r="Y23" s="16">
        <v>2424</v>
      </c>
      <c r="Z23" s="16">
        <v>3400</v>
      </c>
      <c r="AA23" s="16">
        <v>17906</v>
      </c>
      <c r="AB23" s="16">
        <v>4571</v>
      </c>
      <c r="AC23" s="16">
        <v>901</v>
      </c>
      <c r="AD23" s="16">
        <v>1760</v>
      </c>
      <c r="AE23" s="16">
        <v>5</v>
      </c>
      <c r="AF23" s="16">
        <v>677952</v>
      </c>
      <c r="AG23" s="16">
        <v>28320</v>
      </c>
      <c r="AH23" s="16">
        <v>8400</v>
      </c>
      <c r="AI23" s="16">
        <v>9</v>
      </c>
      <c r="AJ23" s="16">
        <v>5</v>
      </c>
      <c r="AK23" s="16">
        <v>2402</v>
      </c>
      <c r="AL23" s="16">
        <v>0</v>
      </c>
    </row>
    <row r="24" spans="1:38">
      <c r="A24">
        <v>4</v>
      </c>
      <c r="B24">
        <v>2020</v>
      </c>
      <c r="C24" s="48">
        <f t="shared" si="0"/>
        <v>43922</v>
      </c>
      <c r="D24" s="16">
        <v>595</v>
      </c>
      <c r="E24" s="16">
        <v>160</v>
      </c>
      <c r="F24" s="16">
        <v>71</v>
      </c>
      <c r="G24" s="16">
        <v>18</v>
      </c>
      <c r="H24" s="16">
        <v>45280</v>
      </c>
      <c r="I24" s="16">
        <v>23120</v>
      </c>
      <c r="J24" s="16">
        <v>69600</v>
      </c>
      <c r="K24" s="16">
        <v>39400</v>
      </c>
      <c r="L24" s="16">
        <v>7040</v>
      </c>
      <c r="M24" s="16">
        <v>100200</v>
      </c>
      <c r="N24" s="16">
        <v>715</v>
      </c>
      <c r="O24" s="16">
        <v>94</v>
      </c>
      <c r="P24" s="16">
        <v>375</v>
      </c>
      <c r="Q24" s="16">
        <v>1400</v>
      </c>
      <c r="R24" s="16">
        <v>221</v>
      </c>
      <c r="S24" s="16">
        <v>0</v>
      </c>
      <c r="T24" s="16">
        <v>0</v>
      </c>
      <c r="U24" s="16">
        <v>132400</v>
      </c>
      <c r="V24" s="16">
        <v>6000</v>
      </c>
      <c r="W24" s="16">
        <v>2182</v>
      </c>
      <c r="X24" s="16">
        <v>5200</v>
      </c>
      <c r="Y24" s="16">
        <v>1794</v>
      </c>
      <c r="Z24" s="16">
        <v>8800</v>
      </c>
      <c r="AA24" s="16">
        <v>16684</v>
      </c>
      <c r="AB24" s="16">
        <v>3249</v>
      </c>
      <c r="AC24" s="16">
        <v>741</v>
      </c>
      <c r="AD24" s="16">
        <v>1440</v>
      </c>
      <c r="AE24" s="16">
        <v>5</v>
      </c>
      <c r="AF24" s="16">
        <v>586872</v>
      </c>
      <c r="AG24" s="16">
        <v>24480</v>
      </c>
      <c r="AH24" s="16">
        <v>7800</v>
      </c>
      <c r="AI24" s="16">
        <v>7</v>
      </c>
      <c r="AJ24" s="16">
        <v>6</v>
      </c>
      <c r="AK24" s="16">
        <v>2622</v>
      </c>
      <c r="AL24" s="16">
        <v>0</v>
      </c>
    </row>
    <row r="25" spans="1:38">
      <c r="A25">
        <v>5</v>
      </c>
      <c r="B25">
        <v>2020</v>
      </c>
      <c r="C25" s="48">
        <f t="shared" si="0"/>
        <v>43952</v>
      </c>
      <c r="D25" s="16">
        <v>570</v>
      </c>
      <c r="E25" s="16">
        <v>240</v>
      </c>
      <c r="F25" s="16">
        <v>82</v>
      </c>
      <c r="G25" s="16">
        <v>14</v>
      </c>
      <c r="H25" s="16">
        <v>37200</v>
      </c>
      <c r="I25" s="16">
        <v>29760</v>
      </c>
      <c r="J25" s="16">
        <v>81200</v>
      </c>
      <c r="K25" s="16">
        <v>37600</v>
      </c>
      <c r="L25" s="16">
        <v>1600</v>
      </c>
      <c r="M25" s="16">
        <v>121200</v>
      </c>
      <c r="N25" s="16">
        <v>483</v>
      </c>
      <c r="O25" s="16">
        <v>68</v>
      </c>
      <c r="P25" s="16">
        <v>744</v>
      </c>
      <c r="Q25" s="16">
        <v>977</v>
      </c>
      <c r="R25" s="16">
        <v>228</v>
      </c>
      <c r="S25" s="16">
        <v>0</v>
      </c>
      <c r="T25" s="16">
        <v>0</v>
      </c>
      <c r="U25" s="16">
        <v>145400</v>
      </c>
      <c r="V25" s="16">
        <v>6800</v>
      </c>
      <c r="W25" s="16">
        <v>1940</v>
      </c>
      <c r="X25" s="16">
        <v>5680</v>
      </c>
      <c r="Y25" s="16">
        <v>1838</v>
      </c>
      <c r="Z25" s="16">
        <v>9400</v>
      </c>
      <c r="AA25" s="16">
        <v>16024</v>
      </c>
      <c r="AB25" s="16">
        <v>3271</v>
      </c>
      <c r="AC25" s="16">
        <v>1056</v>
      </c>
      <c r="AD25" s="16">
        <v>1200</v>
      </c>
      <c r="AE25" s="16">
        <v>5</v>
      </c>
      <c r="AF25" s="16">
        <v>662112</v>
      </c>
      <c r="AG25" s="16">
        <v>22480</v>
      </c>
      <c r="AH25" s="16">
        <v>7400</v>
      </c>
      <c r="AI25" s="16">
        <v>7</v>
      </c>
      <c r="AJ25" s="16">
        <v>5</v>
      </c>
      <c r="AK25" s="16">
        <v>2203</v>
      </c>
      <c r="AL25" s="16">
        <v>0</v>
      </c>
    </row>
    <row r="26" spans="1:38">
      <c r="A26">
        <v>6</v>
      </c>
      <c r="B26">
        <v>2020</v>
      </c>
      <c r="C26" s="48">
        <f t="shared" si="0"/>
        <v>43983</v>
      </c>
      <c r="D26" s="16">
        <v>491</v>
      </c>
      <c r="E26" s="16">
        <v>240</v>
      </c>
      <c r="F26" s="16">
        <v>70</v>
      </c>
      <c r="G26" s="16">
        <v>15</v>
      </c>
      <c r="H26" s="16">
        <v>38960</v>
      </c>
      <c r="I26" s="16">
        <v>36560</v>
      </c>
      <c r="J26" s="16">
        <v>73200</v>
      </c>
      <c r="K26" s="16">
        <v>58600</v>
      </c>
      <c r="L26" s="16">
        <v>1840</v>
      </c>
      <c r="M26" s="16">
        <v>118800</v>
      </c>
      <c r="N26" s="16">
        <v>757</v>
      </c>
      <c r="O26" s="16">
        <v>72</v>
      </c>
      <c r="P26" s="16">
        <v>895</v>
      </c>
      <c r="Q26" s="16">
        <v>652</v>
      </c>
      <c r="R26" s="16">
        <v>261</v>
      </c>
      <c r="S26" s="16">
        <v>0</v>
      </c>
      <c r="T26" s="16">
        <v>0</v>
      </c>
      <c r="U26" s="16">
        <v>150000</v>
      </c>
      <c r="V26" s="16">
        <v>10560</v>
      </c>
      <c r="W26" s="16">
        <v>2010</v>
      </c>
      <c r="X26" s="16">
        <v>5280</v>
      </c>
      <c r="Y26" s="16">
        <v>1842</v>
      </c>
      <c r="Z26" s="16">
        <v>9400</v>
      </c>
      <c r="AA26" s="16">
        <v>19581</v>
      </c>
      <c r="AB26" s="16">
        <v>2677</v>
      </c>
      <c r="AC26" s="16">
        <v>1584</v>
      </c>
      <c r="AD26" s="16">
        <v>1200</v>
      </c>
      <c r="AE26" s="16">
        <v>5</v>
      </c>
      <c r="AF26" s="16">
        <v>779328</v>
      </c>
      <c r="AG26" s="16">
        <v>24240</v>
      </c>
      <c r="AH26" s="16">
        <v>9000</v>
      </c>
      <c r="AI26" s="16">
        <v>7</v>
      </c>
      <c r="AJ26" s="16">
        <v>6</v>
      </c>
      <c r="AK26" s="16">
        <v>2003</v>
      </c>
      <c r="AL26" s="16">
        <v>0</v>
      </c>
    </row>
    <row r="27" spans="1:38">
      <c r="A27">
        <v>7</v>
      </c>
      <c r="B27">
        <v>2020</v>
      </c>
      <c r="C27" s="48">
        <f t="shared" si="0"/>
        <v>44013</v>
      </c>
      <c r="D27" s="16">
        <v>642</v>
      </c>
      <c r="E27" s="16">
        <v>160</v>
      </c>
      <c r="F27" s="16">
        <v>425</v>
      </c>
      <c r="G27" s="16">
        <v>15</v>
      </c>
      <c r="H27" s="16">
        <v>44240</v>
      </c>
      <c r="I27" s="16">
        <v>47440</v>
      </c>
      <c r="J27" s="16">
        <v>77600</v>
      </c>
      <c r="K27" s="16">
        <v>23400</v>
      </c>
      <c r="L27" s="16">
        <v>2080</v>
      </c>
      <c r="M27" s="16">
        <v>140400</v>
      </c>
      <c r="N27" s="16">
        <v>1094</v>
      </c>
      <c r="O27" s="16">
        <v>71</v>
      </c>
      <c r="P27" s="16">
        <v>1000</v>
      </c>
      <c r="Q27" s="16">
        <v>682</v>
      </c>
      <c r="R27" s="16">
        <v>662</v>
      </c>
      <c r="S27" s="16">
        <v>0</v>
      </c>
      <c r="T27" s="16">
        <v>0</v>
      </c>
      <c r="U27" s="16">
        <v>167800</v>
      </c>
      <c r="V27" s="16">
        <v>16560</v>
      </c>
      <c r="W27" s="16">
        <v>1963</v>
      </c>
      <c r="X27" s="16">
        <v>6000</v>
      </c>
      <c r="Y27" s="16">
        <v>1653</v>
      </c>
      <c r="Z27" s="16">
        <v>10600</v>
      </c>
      <c r="AA27" s="16">
        <v>17255</v>
      </c>
      <c r="AB27" s="16">
        <v>2881</v>
      </c>
      <c r="AC27" s="16">
        <v>2319</v>
      </c>
      <c r="AD27" s="16">
        <v>1200</v>
      </c>
      <c r="AE27" s="16">
        <v>6</v>
      </c>
      <c r="AF27" s="16">
        <v>948024</v>
      </c>
      <c r="AG27" s="16">
        <v>27840</v>
      </c>
      <c r="AH27" s="16">
        <v>10400</v>
      </c>
      <c r="AI27" s="16">
        <v>7</v>
      </c>
      <c r="AJ27" s="16">
        <v>6</v>
      </c>
      <c r="AK27" s="16">
        <v>2390</v>
      </c>
      <c r="AL27" s="16">
        <v>0</v>
      </c>
    </row>
    <row r="28" spans="1:38">
      <c r="A28">
        <v>8</v>
      </c>
      <c r="B28">
        <v>2020</v>
      </c>
      <c r="C28" s="48">
        <f t="shared" si="0"/>
        <v>44044</v>
      </c>
      <c r="D28" s="16">
        <v>579</v>
      </c>
      <c r="E28" s="16">
        <v>240</v>
      </c>
      <c r="F28" s="16">
        <v>482</v>
      </c>
      <c r="G28" s="16">
        <v>14</v>
      </c>
      <c r="H28" s="16">
        <v>36080</v>
      </c>
      <c r="I28" s="16">
        <v>41040</v>
      </c>
      <c r="J28" s="16">
        <v>58000</v>
      </c>
      <c r="K28" s="16">
        <v>39000</v>
      </c>
      <c r="L28" s="16">
        <v>2080</v>
      </c>
      <c r="M28" s="16">
        <v>109200</v>
      </c>
      <c r="N28" s="16">
        <v>1083</v>
      </c>
      <c r="O28" s="16">
        <v>41</v>
      </c>
      <c r="P28" s="16">
        <v>761</v>
      </c>
      <c r="Q28" s="16">
        <v>604</v>
      </c>
      <c r="R28" s="16">
        <v>1802</v>
      </c>
      <c r="S28" s="16">
        <v>0</v>
      </c>
      <c r="T28" s="16">
        <v>0</v>
      </c>
      <c r="U28" s="16">
        <v>162600</v>
      </c>
      <c r="V28" s="16">
        <v>16640</v>
      </c>
      <c r="W28" s="16">
        <v>1801</v>
      </c>
      <c r="X28" s="16">
        <v>5680</v>
      </c>
      <c r="Y28" s="16">
        <v>1569</v>
      </c>
      <c r="Z28" s="16">
        <v>9400</v>
      </c>
      <c r="AA28" s="16">
        <v>18389</v>
      </c>
      <c r="AB28" s="16">
        <v>2754</v>
      </c>
      <c r="AC28" s="16">
        <v>2099</v>
      </c>
      <c r="AD28" s="16">
        <v>1200</v>
      </c>
      <c r="AE28" s="16">
        <v>4</v>
      </c>
      <c r="AF28" s="16">
        <v>933768</v>
      </c>
      <c r="AG28" s="16">
        <v>25920</v>
      </c>
      <c r="AH28" s="16">
        <v>9400</v>
      </c>
      <c r="AI28" s="16">
        <v>6</v>
      </c>
      <c r="AJ28" s="16">
        <v>5</v>
      </c>
      <c r="AK28" s="16">
        <v>2394</v>
      </c>
      <c r="AL28" s="16">
        <v>0</v>
      </c>
    </row>
    <row r="29" spans="1:38">
      <c r="A29">
        <v>9</v>
      </c>
      <c r="B29">
        <v>2020</v>
      </c>
      <c r="C29" s="48">
        <f t="shared" si="0"/>
        <v>44075</v>
      </c>
      <c r="D29" s="16">
        <v>530</v>
      </c>
      <c r="E29" s="16">
        <v>160</v>
      </c>
      <c r="F29" s="16">
        <v>585</v>
      </c>
      <c r="G29" s="16">
        <v>14</v>
      </c>
      <c r="H29" s="16">
        <v>37760</v>
      </c>
      <c r="I29" s="16">
        <v>41120</v>
      </c>
      <c r="J29" s="16">
        <v>82400</v>
      </c>
      <c r="K29" s="16">
        <v>49800</v>
      </c>
      <c r="L29" s="16">
        <v>1840</v>
      </c>
      <c r="M29" s="16">
        <v>111600</v>
      </c>
      <c r="N29" s="16">
        <v>999</v>
      </c>
      <c r="O29" s="16">
        <v>61</v>
      </c>
      <c r="P29" s="16">
        <v>480</v>
      </c>
      <c r="Q29" s="16">
        <v>619</v>
      </c>
      <c r="R29" s="16">
        <v>1048</v>
      </c>
      <c r="S29" s="16">
        <v>0</v>
      </c>
      <c r="T29" s="16">
        <v>329</v>
      </c>
      <c r="U29" s="16">
        <v>148800</v>
      </c>
      <c r="V29" s="16">
        <v>14880</v>
      </c>
      <c r="W29" s="16">
        <v>2054</v>
      </c>
      <c r="X29" s="16">
        <v>5840</v>
      </c>
      <c r="Y29" s="16">
        <v>1712</v>
      </c>
      <c r="Z29" s="16">
        <v>10600</v>
      </c>
      <c r="AA29" s="16">
        <v>20537</v>
      </c>
      <c r="AB29" s="16">
        <v>3242</v>
      </c>
      <c r="AC29" s="16">
        <v>1750</v>
      </c>
      <c r="AD29" s="16">
        <v>1440</v>
      </c>
      <c r="AE29" s="16">
        <v>0</v>
      </c>
      <c r="AF29" s="16">
        <v>825264</v>
      </c>
      <c r="AG29" s="16">
        <v>28080</v>
      </c>
      <c r="AH29" s="16">
        <v>9400</v>
      </c>
      <c r="AI29" s="16">
        <v>6</v>
      </c>
      <c r="AJ29" s="16">
        <v>5</v>
      </c>
      <c r="AK29" s="16">
        <v>2332</v>
      </c>
      <c r="AL29" s="16">
        <v>0</v>
      </c>
    </row>
    <row r="30" spans="1:38">
      <c r="A30">
        <v>10</v>
      </c>
      <c r="B30">
        <v>2020</v>
      </c>
      <c r="C30" s="48">
        <f t="shared" si="0"/>
        <v>44105</v>
      </c>
      <c r="D30" s="16">
        <v>491</v>
      </c>
      <c r="E30" s="16">
        <v>240</v>
      </c>
      <c r="F30" s="16">
        <v>579</v>
      </c>
      <c r="G30" s="16">
        <v>16</v>
      </c>
      <c r="H30" s="16">
        <v>30320</v>
      </c>
      <c r="I30" s="16">
        <v>30240</v>
      </c>
      <c r="J30" s="16">
        <v>68000</v>
      </c>
      <c r="K30" s="16">
        <v>41800</v>
      </c>
      <c r="L30" s="16">
        <v>1840</v>
      </c>
      <c r="M30" s="16">
        <v>84000</v>
      </c>
      <c r="N30" s="16">
        <v>510</v>
      </c>
      <c r="O30" s="16">
        <v>68</v>
      </c>
      <c r="P30" s="16">
        <v>484</v>
      </c>
      <c r="Q30" s="16">
        <v>693</v>
      </c>
      <c r="R30" s="16">
        <v>2567</v>
      </c>
      <c r="S30" s="16">
        <v>0</v>
      </c>
      <c r="T30" s="16">
        <v>1024</v>
      </c>
      <c r="U30" s="16">
        <v>134000</v>
      </c>
      <c r="V30" s="16">
        <v>10880</v>
      </c>
      <c r="W30" s="16">
        <v>2247</v>
      </c>
      <c r="X30" s="16">
        <v>5760</v>
      </c>
      <c r="Y30" s="16">
        <v>1721</v>
      </c>
      <c r="Z30" s="16">
        <v>10600</v>
      </c>
      <c r="AA30" s="16">
        <v>17044</v>
      </c>
      <c r="AB30" s="16">
        <v>3585</v>
      </c>
      <c r="AC30" s="16">
        <v>847</v>
      </c>
      <c r="AD30" s="16">
        <v>1520</v>
      </c>
      <c r="AE30" s="16">
        <v>0</v>
      </c>
      <c r="AF30" s="16">
        <v>750024</v>
      </c>
      <c r="AG30" s="16">
        <v>27360</v>
      </c>
      <c r="AH30" s="16">
        <v>8200</v>
      </c>
      <c r="AI30" s="16">
        <v>8</v>
      </c>
      <c r="AJ30" s="16">
        <v>2</v>
      </c>
      <c r="AK30" s="16">
        <v>2596</v>
      </c>
      <c r="AL30" s="16">
        <v>0</v>
      </c>
    </row>
    <row r="31" spans="1:38">
      <c r="A31">
        <v>11</v>
      </c>
      <c r="B31">
        <v>2020</v>
      </c>
      <c r="C31" s="48">
        <f t="shared" si="0"/>
        <v>44136</v>
      </c>
      <c r="D31" s="16">
        <v>677</v>
      </c>
      <c r="E31" s="16">
        <v>160</v>
      </c>
      <c r="F31" s="16">
        <v>404</v>
      </c>
      <c r="G31" s="16">
        <v>30</v>
      </c>
      <c r="H31" s="16">
        <v>35760</v>
      </c>
      <c r="I31" s="16">
        <v>27520</v>
      </c>
      <c r="J31" s="16">
        <v>72800</v>
      </c>
      <c r="K31" s="16">
        <v>36000</v>
      </c>
      <c r="L31" s="16">
        <v>1600</v>
      </c>
      <c r="M31" s="16">
        <v>74400</v>
      </c>
      <c r="N31" s="16">
        <v>589</v>
      </c>
      <c r="O31" s="16">
        <v>81</v>
      </c>
      <c r="P31" s="16">
        <v>526</v>
      </c>
      <c r="Q31" s="16">
        <v>743</v>
      </c>
      <c r="R31" s="16">
        <v>3654</v>
      </c>
      <c r="S31" s="16">
        <v>0</v>
      </c>
      <c r="T31" s="16">
        <v>989</v>
      </c>
      <c r="U31" s="16">
        <v>124000</v>
      </c>
      <c r="V31" s="16">
        <v>7120</v>
      </c>
      <c r="W31" s="16">
        <v>2517</v>
      </c>
      <c r="X31" s="16">
        <v>5360</v>
      </c>
      <c r="Y31" s="16">
        <v>1761</v>
      </c>
      <c r="Z31" s="16">
        <v>11800</v>
      </c>
      <c r="AA31" s="16">
        <v>17160</v>
      </c>
      <c r="AB31" s="16">
        <v>4307</v>
      </c>
      <c r="AC31" s="16">
        <v>673</v>
      </c>
      <c r="AD31" s="16">
        <v>1760</v>
      </c>
      <c r="AE31" s="16">
        <v>0</v>
      </c>
      <c r="AF31" s="16">
        <v>676368</v>
      </c>
      <c r="AG31" s="16">
        <v>28400</v>
      </c>
      <c r="AH31" s="16">
        <v>8400</v>
      </c>
      <c r="AI31" s="16">
        <v>8</v>
      </c>
      <c r="AJ31" s="16">
        <v>0</v>
      </c>
      <c r="AK31" s="16">
        <v>2968</v>
      </c>
      <c r="AL31" s="16">
        <v>0</v>
      </c>
    </row>
    <row r="32" spans="1:38">
      <c r="A32">
        <v>12</v>
      </c>
      <c r="B32">
        <v>2020</v>
      </c>
      <c r="C32" s="48">
        <f t="shared" si="0"/>
        <v>44166</v>
      </c>
      <c r="D32" s="16">
        <v>961</v>
      </c>
      <c r="E32" s="16">
        <v>240</v>
      </c>
      <c r="F32" s="16">
        <v>78</v>
      </c>
      <c r="G32" s="16">
        <v>62</v>
      </c>
      <c r="H32" s="16">
        <v>37120</v>
      </c>
      <c r="I32" s="16">
        <v>22720</v>
      </c>
      <c r="J32" s="16">
        <v>73600</v>
      </c>
      <c r="K32" s="16">
        <v>39200</v>
      </c>
      <c r="L32" s="16">
        <v>7200</v>
      </c>
      <c r="M32" s="16">
        <v>59400</v>
      </c>
      <c r="N32" s="16">
        <v>1094</v>
      </c>
      <c r="O32" s="16">
        <v>83</v>
      </c>
      <c r="P32" s="16">
        <v>924</v>
      </c>
      <c r="Q32" s="16">
        <v>792</v>
      </c>
      <c r="R32" s="16">
        <v>3365</v>
      </c>
      <c r="S32" s="16">
        <v>0</v>
      </c>
      <c r="T32" s="16">
        <v>1099</v>
      </c>
      <c r="U32" s="16">
        <v>135400</v>
      </c>
      <c r="V32" s="16">
        <v>6800</v>
      </c>
      <c r="W32" s="16">
        <v>2563</v>
      </c>
      <c r="X32" s="16">
        <v>5200</v>
      </c>
      <c r="Y32" s="16">
        <v>1724</v>
      </c>
      <c r="Z32" s="16">
        <v>11400</v>
      </c>
      <c r="AA32" s="16">
        <v>16682</v>
      </c>
      <c r="AB32" s="16">
        <v>4651</v>
      </c>
      <c r="AC32" s="16">
        <v>738</v>
      </c>
      <c r="AD32" s="16">
        <v>1760</v>
      </c>
      <c r="AE32" s="16">
        <v>0</v>
      </c>
      <c r="AF32" s="16">
        <v>718344</v>
      </c>
      <c r="AG32" s="16">
        <v>26480</v>
      </c>
      <c r="AH32" s="16">
        <v>7600</v>
      </c>
      <c r="AI32" s="16">
        <v>9</v>
      </c>
      <c r="AJ32" s="16">
        <v>1</v>
      </c>
      <c r="AK32" s="16">
        <v>2788</v>
      </c>
      <c r="AL32" s="16">
        <v>4</v>
      </c>
    </row>
    <row r="33" spans="1:38">
      <c r="A33">
        <v>1</v>
      </c>
      <c r="B33">
        <v>2021</v>
      </c>
      <c r="C33" s="48">
        <f t="shared" si="0"/>
        <v>44197</v>
      </c>
      <c r="D33" s="16">
        <v>1304</v>
      </c>
      <c r="E33" s="16">
        <v>160</v>
      </c>
      <c r="F33" s="16">
        <v>89</v>
      </c>
      <c r="G33" s="16">
        <v>86</v>
      </c>
      <c r="H33" s="16">
        <v>42480</v>
      </c>
      <c r="I33" s="16">
        <v>23680</v>
      </c>
      <c r="J33" s="16">
        <v>88000</v>
      </c>
      <c r="K33" s="16">
        <v>89600</v>
      </c>
      <c r="L33" s="16">
        <v>22560</v>
      </c>
      <c r="M33" s="16">
        <v>76200</v>
      </c>
      <c r="N33" s="16">
        <v>1417</v>
      </c>
      <c r="O33" s="16">
        <v>93</v>
      </c>
      <c r="P33" s="16">
        <v>1154</v>
      </c>
      <c r="Q33" s="16">
        <v>882</v>
      </c>
      <c r="R33" s="16">
        <v>925</v>
      </c>
      <c r="S33" s="16">
        <v>0</v>
      </c>
      <c r="T33" s="16">
        <v>1278</v>
      </c>
      <c r="U33" s="16">
        <v>137400</v>
      </c>
      <c r="V33" s="16">
        <v>7200</v>
      </c>
      <c r="W33" s="16">
        <v>2895</v>
      </c>
      <c r="X33" s="16">
        <v>5600</v>
      </c>
      <c r="Y33" s="16">
        <v>1980</v>
      </c>
      <c r="Z33" s="16">
        <v>12400</v>
      </c>
      <c r="AA33" s="16">
        <v>19162</v>
      </c>
      <c r="AB33" s="16">
        <v>5612</v>
      </c>
      <c r="AC33" s="16">
        <v>952</v>
      </c>
      <c r="AD33" s="16">
        <v>2000</v>
      </c>
      <c r="AE33" s="16">
        <v>0</v>
      </c>
      <c r="AF33" s="16">
        <v>718344</v>
      </c>
      <c r="AG33" s="16">
        <v>30160</v>
      </c>
      <c r="AH33" s="16">
        <v>9000</v>
      </c>
      <c r="AI33" s="16">
        <v>9</v>
      </c>
      <c r="AJ33" s="16">
        <v>1</v>
      </c>
      <c r="AK33" s="16">
        <v>3617</v>
      </c>
      <c r="AL33" s="16">
        <v>5</v>
      </c>
    </row>
    <row r="34" spans="1:38">
      <c r="A34">
        <v>2</v>
      </c>
      <c r="B34">
        <v>2021</v>
      </c>
      <c r="C34" s="48">
        <f t="shared" si="0"/>
        <v>44228</v>
      </c>
      <c r="D34" s="16">
        <v>1384</v>
      </c>
      <c r="E34" s="16">
        <v>240</v>
      </c>
      <c r="F34" s="16">
        <v>80</v>
      </c>
      <c r="G34" s="16">
        <v>78</v>
      </c>
      <c r="H34" s="16">
        <v>41600</v>
      </c>
      <c r="I34" s="16">
        <v>22400</v>
      </c>
      <c r="J34" s="16">
        <v>81200</v>
      </c>
      <c r="K34" s="16">
        <v>86400</v>
      </c>
      <c r="L34" s="16">
        <v>16240</v>
      </c>
      <c r="M34" s="16">
        <v>51600</v>
      </c>
      <c r="N34" s="16">
        <v>1158</v>
      </c>
      <c r="O34" s="16">
        <v>468</v>
      </c>
      <c r="P34" s="16">
        <v>844</v>
      </c>
      <c r="Q34" s="16">
        <v>737</v>
      </c>
      <c r="R34" s="16">
        <v>1028</v>
      </c>
      <c r="S34" s="16">
        <v>0</v>
      </c>
      <c r="T34" s="16">
        <v>1111</v>
      </c>
      <c r="U34" s="16">
        <v>117000</v>
      </c>
      <c r="V34" s="16">
        <v>6960</v>
      </c>
      <c r="W34" s="16">
        <v>2448</v>
      </c>
      <c r="X34" s="16">
        <v>5040</v>
      </c>
      <c r="Y34" s="16">
        <v>1765</v>
      </c>
      <c r="Z34" s="16">
        <v>11200</v>
      </c>
      <c r="AA34" s="16">
        <v>17747</v>
      </c>
      <c r="AB34" s="16">
        <v>5538</v>
      </c>
      <c r="AC34" s="16">
        <v>918</v>
      </c>
      <c r="AD34" s="16">
        <v>1680</v>
      </c>
      <c r="AE34" s="16">
        <v>0</v>
      </c>
      <c r="AF34" s="16">
        <v>624096</v>
      </c>
      <c r="AG34" s="16">
        <v>28320</v>
      </c>
      <c r="AH34" s="16">
        <v>8200</v>
      </c>
      <c r="AI34" s="16">
        <v>9</v>
      </c>
      <c r="AJ34" s="16">
        <v>0</v>
      </c>
      <c r="AK34" s="16">
        <v>3833</v>
      </c>
      <c r="AL34" s="16">
        <v>4</v>
      </c>
    </row>
    <row r="35" spans="1:38">
      <c r="A35">
        <v>3</v>
      </c>
      <c r="B35">
        <v>2021</v>
      </c>
      <c r="C35" s="48">
        <f t="shared" si="0"/>
        <v>44256</v>
      </c>
      <c r="D35" s="16">
        <v>759</v>
      </c>
      <c r="E35" s="16">
        <v>160</v>
      </c>
      <c r="F35" s="16">
        <v>77</v>
      </c>
      <c r="G35" s="16">
        <v>53</v>
      </c>
      <c r="H35" s="16">
        <v>36800</v>
      </c>
      <c r="I35" s="16">
        <v>24400</v>
      </c>
      <c r="J35" s="16">
        <v>70800</v>
      </c>
      <c r="K35" s="16">
        <v>71800</v>
      </c>
      <c r="L35" s="16">
        <v>16160</v>
      </c>
      <c r="M35" s="16">
        <v>63000</v>
      </c>
      <c r="N35" s="16">
        <v>854</v>
      </c>
      <c r="O35" s="16">
        <v>1099</v>
      </c>
      <c r="P35" s="16">
        <v>480</v>
      </c>
      <c r="Q35" s="16">
        <v>680</v>
      </c>
      <c r="R35" s="16">
        <v>586</v>
      </c>
      <c r="S35" s="16">
        <v>0</v>
      </c>
      <c r="T35" s="16">
        <v>1118</v>
      </c>
      <c r="U35" s="16">
        <v>127400</v>
      </c>
      <c r="V35" s="16">
        <v>6480</v>
      </c>
      <c r="W35" s="16">
        <v>2171</v>
      </c>
      <c r="X35" s="16">
        <v>4880</v>
      </c>
      <c r="Y35" s="16">
        <v>1547</v>
      </c>
      <c r="Z35" s="16">
        <v>10800</v>
      </c>
      <c r="AA35" s="16">
        <v>16828</v>
      </c>
      <c r="AB35" s="16">
        <v>4149</v>
      </c>
      <c r="AC35" s="16">
        <v>727</v>
      </c>
      <c r="AD35" s="16">
        <v>1600</v>
      </c>
      <c r="AE35" s="16">
        <v>0</v>
      </c>
      <c r="AF35" s="16">
        <v>651816</v>
      </c>
      <c r="AG35" s="16">
        <v>24160</v>
      </c>
      <c r="AH35" s="16">
        <v>7800</v>
      </c>
      <c r="AI35" s="16">
        <v>9</v>
      </c>
      <c r="AJ35" s="16">
        <v>0</v>
      </c>
      <c r="AK35" s="16">
        <v>2382</v>
      </c>
      <c r="AL35" s="16">
        <v>4</v>
      </c>
    </row>
    <row r="36" spans="1:38">
      <c r="A36">
        <v>4</v>
      </c>
      <c r="B36">
        <v>2021</v>
      </c>
      <c r="C36" s="48">
        <f t="shared" si="0"/>
        <v>44287</v>
      </c>
      <c r="D36" s="16">
        <v>520</v>
      </c>
      <c r="E36" s="16">
        <v>160</v>
      </c>
      <c r="F36" s="16">
        <v>74</v>
      </c>
      <c r="G36" s="16">
        <v>20</v>
      </c>
      <c r="H36" s="16">
        <v>27040</v>
      </c>
      <c r="I36" s="16">
        <v>23040</v>
      </c>
      <c r="J36" s="16">
        <v>68400</v>
      </c>
      <c r="K36" s="16">
        <v>60400</v>
      </c>
      <c r="L36" s="16">
        <v>7040</v>
      </c>
      <c r="M36" s="16">
        <v>64800</v>
      </c>
      <c r="N36" s="16">
        <v>528</v>
      </c>
      <c r="O36" s="16">
        <v>1088</v>
      </c>
      <c r="P36" s="16">
        <v>455</v>
      </c>
      <c r="Q36" s="16">
        <v>606</v>
      </c>
      <c r="R36" s="16">
        <v>529</v>
      </c>
      <c r="S36" s="16">
        <v>0</v>
      </c>
      <c r="T36" s="16">
        <v>917</v>
      </c>
      <c r="U36" s="16">
        <v>127400</v>
      </c>
      <c r="V36" s="16">
        <v>6080</v>
      </c>
      <c r="W36" s="16">
        <v>1744</v>
      </c>
      <c r="X36" s="16">
        <v>4320</v>
      </c>
      <c r="Y36" s="16">
        <v>1163</v>
      </c>
      <c r="Z36" s="16">
        <v>8600</v>
      </c>
      <c r="AA36" s="16">
        <v>15917</v>
      </c>
      <c r="AB36" s="16">
        <v>3006</v>
      </c>
      <c r="AC36" s="16">
        <v>611</v>
      </c>
      <c r="AD36" s="16">
        <v>1200</v>
      </c>
      <c r="AE36" s="16">
        <v>0</v>
      </c>
      <c r="AF36" s="16">
        <v>649440</v>
      </c>
      <c r="AG36" s="16">
        <v>20080</v>
      </c>
      <c r="AH36" s="16">
        <v>6000</v>
      </c>
      <c r="AI36" s="16">
        <v>7</v>
      </c>
      <c r="AJ36" s="16">
        <v>0</v>
      </c>
      <c r="AK36" s="16">
        <v>2313</v>
      </c>
      <c r="AL36" s="16">
        <v>4</v>
      </c>
    </row>
    <row r="37" spans="1:38">
      <c r="A37">
        <v>5</v>
      </c>
      <c r="B37">
        <v>2021</v>
      </c>
      <c r="C37" s="48">
        <f t="shared" si="0"/>
        <v>44317</v>
      </c>
      <c r="D37" s="16">
        <v>522</v>
      </c>
      <c r="E37" s="16">
        <v>160</v>
      </c>
      <c r="F37" s="16">
        <v>29</v>
      </c>
      <c r="G37" s="16">
        <v>20</v>
      </c>
      <c r="H37" s="16">
        <v>33920</v>
      </c>
      <c r="I37" s="16">
        <v>30000</v>
      </c>
      <c r="J37" s="16">
        <v>84800</v>
      </c>
      <c r="K37" s="16">
        <v>52400</v>
      </c>
      <c r="L37" s="16">
        <v>19200</v>
      </c>
      <c r="M37" s="16">
        <v>86400</v>
      </c>
      <c r="N37" s="16">
        <v>629</v>
      </c>
      <c r="O37" s="16">
        <v>736</v>
      </c>
      <c r="P37" s="16">
        <v>869</v>
      </c>
      <c r="Q37" s="16">
        <v>740</v>
      </c>
      <c r="R37" s="16">
        <v>947</v>
      </c>
      <c r="S37" s="16">
        <v>0</v>
      </c>
      <c r="T37" s="16">
        <v>858</v>
      </c>
      <c r="U37" s="16">
        <v>150800</v>
      </c>
      <c r="V37" s="16">
        <v>7200</v>
      </c>
      <c r="W37" s="16">
        <v>2039</v>
      </c>
      <c r="X37" s="16">
        <v>5280</v>
      </c>
      <c r="Y37" s="16">
        <v>918</v>
      </c>
      <c r="Z37" s="16">
        <v>10200</v>
      </c>
      <c r="AA37" s="16">
        <v>18396</v>
      </c>
      <c r="AB37" s="16">
        <v>3522</v>
      </c>
      <c r="AC37" s="16">
        <v>866</v>
      </c>
      <c r="AD37" s="16">
        <v>1520</v>
      </c>
      <c r="AE37" s="16">
        <v>0</v>
      </c>
      <c r="AF37" s="16">
        <v>767448</v>
      </c>
      <c r="AG37" s="16">
        <v>24000</v>
      </c>
      <c r="AH37" s="16">
        <v>8200</v>
      </c>
      <c r="AI37" s="16">
        <v>7</v>
      </c>
      <c r="AJ37" s="16">
        <v>0</v>
      </c>
      <c r="AK37" s="16">
        <v>2625</v>
      </c>
      <c r="AL37" s="16">
        <v>3</v>
      </c>
    </row>
    <row r="38" spans="1:38">
      <c r="A38">
        <v>6</v>
      </c>
      <c r="B38">
        <v>2021</v>
      </c>
      <c r="C38" s="48">
        <f t="shared" si="0"/>
        <v>44348</v>
      </c>
      <c r="D38" s="16">
        <v>508</v>
      </c>
      <c r="E38" s="16">
        <v>160</v>
      </c>
      <c r="F38" s="16">
        <v>43</v>
      </c>
      <c r="G38" s="16">
        <v>42</v>
      </c>
      <c r="H38" s="16">
        <v>35280</v>
      </c>
      <c r="I38" s="16">
        <v>34800</v>
      </c>
      <c r="J38" s="16">
        <v>75200</v>
      </c>
      <c r="K38" s="16">
        <v>54600</v>
      </c>
      <c r="L38" s="16">
        <v>4400</v>
      </c>
      <c r="M38" s="16">
        <v>100800</v>
      </c>
      <c r="N38" s="16">
        <v>1056</v>
      </c>
      <c r="O38" s="16">
        <v>796</v>
      </c>
      <c r="P38" s="16">
        <v>867</v>
      </c>
      <c r="Q38" s="16">
        <v>676</v>
      </c>
      <c r="R38" s="16">
        <v>2040</v>
      </c>
      <c r="S38" s="16">
        <v>0</v>
      </c>
      <c r="T38" s="16">
        <v>997</v>
      </c>
      <c r="U38" s="16">
        <v>163400</v>
      </c>
      <c r="V38" s="16">
        <v>14000</v>
      </c>
      <c r="W38" s="16">
        <v>1836</v>
      </c>
      <c r="X38" s="16">
        <v>3520</v>
      </c>
      <c r="Y38" s="16">
        <v>810</v>
      </c>
      <c r="Z38" s="16">
        <v>10400</v>
      </c>
      <c r="AA38" s="16">
        <v>18494</v>
      </c>
      <c r="AB38" s="16">
        <v>3014</v>
      </c>
      <c r="AC38" s="16">
        <v>1482</v>
      </c>
      <c r="AD38" s="16">
        <v>1280</v>
      </c>
      <c r="AE38" s="16">
        <v>0</v>
      </c>
      <c r="AF38" s="16">
        <v>932976</v>
      </c>
      <c r="AG38" s="16">
        <v>20880</v>
      </c>
      <c r="AH38" s="16">
        <v>9800</v>
      </c>
      <c r="AI38" s="16">
        <v>7</v>
      </c>
      <c r="AJ38" s="16">
        <v>0</v>
      </c>
      <c r="AK38" s="16">
        <v>3191</v>
      </c>
      <c r="AL38" s="16">
        <v>0</v>
      </c>
    </row>
    <row r="39" spans="1:38">
      <c r="A39">
        <v>7</v>
      </c>
      <c r="B39">
        <v>2021</v>
      </c>
      <c r="C39" s="48">
        <f t="shared" si="0"/>
        <v>44378</v>
      </c>
      <c r="D39" s="16">
        <v>637</v>
      </c>
      <c r="E39" s="16">
        <v>160</v>
      </c>
      <c r="F39" s="16">
        <v>264</v>
      </c>
      <c r="G39" s="16">
        <v>85</v>
      </c>
      <c r="H39" s="16">
        <v>39200</v>
      </c>
      <c r="I39" s="16">
        <v>43840</v>
      </c>
      <c r="J39" s="16">
        <v>83600</v>
      </c>
      <c r="K39" s="16">
        <v>42000</v>
      </c>
      <c r="L39" s="16">
        <v>2320</v>
      </c>
      <c r="M39" s="16">
        <v>118200</v>
      </c>
      <c r="N39" s="16">
        <v>1178</v>
      </c>
      <c r="O39" s="16">
        <v>578</v>
      </c>
      <c r="P39" s="16">
        <v>879</v>
      </c>
      <c r="Q39" s="16">
        <v>657</v>
      </c>
      <c r="R39" s="16">
        <v>3474</v>
      </c>
      <c r="S39" s="16">
        <v>0</v>
      </c>
      <c r="T39" s="16">
        <v>828</v>
      </c>
      <c r="U39" s="16">
        <v>171800</v>
      </c>
      <c r="V39" s="16">
        <v>17440</v>
      </c>
      <c r="W39" s="16">
        <v>1791</v>
      </c>
      <c r="X39" s="16">
        <v>3520</v>
      </c>
      <c r="Y39" s="16">
        <v>949</v>
      </c>
      <c r="Z39" s="16">
        <v>10800</v>
      </c>
      <c r="AA39" s="16">
        <v>19176</v>
      </c>
      <c r="AB39" s="16">
        <v>2846</v>
      </c>
      <c r="AC39" s="16">
        <v>1939</v>
      </c>
      <c r="AD39" s="16">
        <v>1360</v>
      </c>
      <c r="AE39" s="16">
        <v>0</v>
      </c>
      <c r="AF39" s="16">
        <v>985248</v>
      </c>
      <c r="AG39" s="16">
        <v>19360</v>
      </c>
      <c r="AH39" s="16">
        <v>11200</v>
      </c>
      <c r="AI39" s="16">
        <v>7</v>
      </c>
      <c r="AJ39" s="16">
        <v>0</v>
      </c>
      <c r="AK39" s="16">
        <v>3283</v>
      </c>
      <c r="AL39" s="16">
        <v>4</v>
      </c>
    </row>
    <row r="40" spans="1:38">
      <c r="A40">
        <v>8</v>
      </c>
      <c r="B40">
        <v>2021</v>
      </c>
      <c r="C40" s="48">
        <f t="shared" si="0"/>
        <v>44409</v>
      </c>
      <c r="D40" s="16">
        <v>670</v>
      </c>
      <c r="E40" s="16">
        <v>560</v>
      </c>
      <c r="F40" s="16">
        <v>448</v>
      </c>
      <c r="G40" s="16">
        <v>81</v>
      </c>
      <c r="H40" s="16">
        <v>36640</v>
      </c>
      <c r="I40" s="16">
        <v>42240</v>
      </c>
      <c r="J40" s="16">
        <v>68800</v>
      </c>
      <c r="K40" s="16">
        <v>45200</v>
      </c>
      <c r="L40" s="16">
        <v>1840</v>
      </c>
      <c r="M40" s="16">
        <v>108000</v>
      </c>
      <c r="N40" s="16">
        <v>1222</v>
      </c>
      <c r="O40" s="16">
        <v>542</v>
      </c>
      <c r="P40" s="16">
        <v>436</v>
      </c>
      <c r="Q40" s="16">
        <v>638</v>
      </c>
      <c r="R40" s="16">
        <v>3830</v>
      </c>
      <c r="S40" s="16">
        <v>0</v>
      </c>
      <c r="T40" s="16">
        <v>786</v>
      </c>
      <c r="U40" s="16">
        <v>172600</v>
      </c>
      <c r="V40" s="16">
        <v>17600</v>
      </c>
      <c r="W40" s="16">
        <v>1997</v>
      </c>
      <c r="X40" s="16">
        <v>5440</v>
      </c>
      <c r="Y40" s="16">
        <v>904</v>
      </c>
      <c r="Z40" s="16">
        <v>10000</v>
      </c>
      <c r="AA40" s="16">
        <v>18634</v>
      </c>
      <c r="AB40" s="16">
        <v>3056</v>
      </c>
      <c r="AC40" s="16">
        <v>2117</v>
      </c>
      <c r="AD40" s="16">
        <v>1200</v>
      </c>
      <c r="AE40" s="16">
        <v>0</v>
      </c>
      <c r="AF40" s="16">
        <v>990792</v>
      </c>
      <c r="AG40" s="16">
        <v>15600</v>
      </c>
      <c r="AH40" s="16">
        <v>11200</v>
      </c>
      <c r="AI40" s="16">
        <v>6</v>
      </c>
      <c r="AJ40" s="16">
        <v>0</v>
      </c>
      <c r="AK40" s="16">
        <v>3655</v>
      </c>
      <c r="AL40" s="16">
        <v>3</v>
      </c>
    </row>
    <row r="41" spans="1:38">
      <c r="A41">
        <v>9</v>
      </c>
      <c r="B41">
        <v>2021</v>
      </c>
      <c r="C41" s="48">
        <f t="shared" si="0"/>
        <v>44440</v>
      </c>
      <c r="D41" s="16">
        <v>636</v>
      </c>
      <c r="E41" s="16">
        <v>2080</v>
      </c>
      <c r="F41" s="16">
        <v>555</v>
      </c>
      <c r="G41" s="16">
        <v>81</v>
      </c>
      <c r="H41" s="16">
        <v>36320</v>
      </c>
      <c r="I41" s="16">
        <v>40000</v>
      </c>
      <c r="J41" s="16">
        <v>77200</v>
      </c>
      <c r="K41" s="16">
        <v>38000</v>
      </c>
      <c r="L41" s="16">
        <v>2000</v>
      </c>
      <c r="M41" s="16">
        <v>103200</v>
      </c>
      <c r="N41" s="16">
        <v>1188</v>
      </c>
      <c r="O41" s="16">
        <v>555</v>
      </c>
      <c r="P41" s="16">
        <v>529</v>
      </c>
      <c r="Q41" s="16">
        <v>649</v>
      </c>
      <c r="R41" s="16">
        <v>3678</v>
      </c>
      <c r="S41" s="16">
        <v>333</v>
      </c>
      <c r="T41" s="16">
        <v>871</v>
      </c>
      <c r="U41" s="16">
        <v>148200</v>
      </c>
      <c r="V41" s="16">
        <v>16320</v>
      </c>
      <c r="W41" s="16">
        <v>2161</v>
      </c>
      <c r="X41" s="16">
        <v>5280</v>
      </c>
      <c r="Y41" s="16">
        <v>802</v>
      </c>
      <c r="Z41" s="16">
        <v>10600</v>
      </c>
      <c r="AA41" s="16">
        <v>18444</v>
      </c>
      <c r="AB41" s="16">
        <v>3371</v>
      </c>
      <c r="AC41" s="16">
        <v>1861</v>
      </c>
      <c r="AD41" s="16">
        <v>1440</v>
      </c>
      <c r="AE41" s="16">
        <v>0</v>
      </c>
      <c r="AF41" s="16">
        <v>881496</v>
      </c>
      <c r="AG41" s="16">
        <v>17280</v>
      </c>
      <c r="AH41" s="16">
        <v>10400</v>
      </c>
      <c r="AI41" s="16">
        <v>7</v>
      </c>
      <c r="AJ41" s="16">
        <v>0</v>
      </c>
      <c r="AK41" s="16">
        <v>3286</v>
      </c>
      <c r="AL41" s="16">
        <v>3</v>
      </c>
    </row>
    <row r="42" spans="1:38">
      <c r="A42">
        <v>10</v>
      </c>
      <c r="B42">
        <v>2021</v>
      </c>
      <c r="C42" s="48">
        <f t="shared" si="0"/>
        <v>44470</v>
      </c>
      <c r="D42" s="16">
        <v>539</v>
      </c>
      <c r="E42" s="16">
        <v>2560</v>
      </c>
      <c r="F42" s="16">
        <v>324</v>
      </c>
      <c r="G42" s="16">
        <v>86</v>
      </c>
      <c r="H42" s="16">
        <v>35520</v>
      </c>
      <c r="I42" s="16">
        <v>31920</v>
      </c>
      <c r="J42" s="16">
        <v>93200</v>
      </c>
      <c r="K42" s="16">
        <v>40200</v>
      </c>
      <c r="L42" s="16">
        <v>2800</v>
      </c>
      <c r="M42" s="16">
        <v>91200</v>
      </c>
      <c r="N42" s="16">
        <v>729</v>
      </c>
      <c r="O42" s="16">
        <v>780</v>
      </c>
      <c r="P42" s="16">
        <v>964</v>
      </c>
      <c r="Q42" s="16">
        <v>687</v>
      </c>
      <c r="R42" s="16">
        <v>1999</v>
      </c>
      <c r="S42" s="16">
        <v>189</v>
      </c>
      <c r="T42" s="16">
        <v>919</v>
      </c>
      <c r="U42" s="16">
        <v>149600</v>
      </c>
      <c r="V42" s="16">
        <v>12080</v>
      </c>
      <c r="W42" s="16">
        <v>2472</v>
      </c>
      <c r="X42" s="16">
        <v>5200</v>
      </c>
      <c r="Y42" s="16">
        <v>654</v>
      </c>
      <c r="Z42" s="16">
        <v>11200</v>
      </c>
      <c r="AA42" s="16">
        <v>18251</v>
      </c>
      <c r="AB42" s="16">
        <v>3796</v>
      </c>
      <c r="AC42" s="16">
        <v>1132</v>
      </c>
      <c r="AD42" s="16">
        <v>1600</v>
      </c>
      <c r="AE42" s="16">
        <v>0</v>
      </c>
      <c r="AF42" s="16">
        <v>821304</v>
      </c>
      <c r="AG42" s="16">
        <v>16880</v>
      </c>
      <c r="AH42" s="16">
        <v>10200</v>
      </c>
      <c r="AI42" s="16">
        <v>7</v>
      </c>
      <c r="AJ42" s="16">
        <v>0</v>
      </c>
      <c r="AK42" s="16">
        <v>2886</v>
      </c>
      <c r="AL42" s="16">
        <v>4</v>
      </c>
    </row>
    <row r="43" spans="1:38">
      <c r="A43">
        <v>11</v>
      </c>
      <c r="B43">
        <v>2021</v>
      </c>
      <c r="C43" s="48">
        <f t="shared" si="0"/>
        <v>44501</v>
      </c>
      <c r="D43" s="16">
        <v>839</v>
      </c>
      <c r="E43" s="16">
        <v>960</v>
      </c>
      <c r="F43" s="16">
        <v>196</v>
      </c>
      <c r="G43" s="16">
        <v>107</v>
      </c>
      <c r="H43" s="16">
        <v>35760</v>
      </c>
      <c r="I43" s="16">
        <v>22240</v>
      </c>
      <c r="J43" s="16">
        <v>89200</v>
      </c>
      <c r="K43" s="16">
        <v>46800</v>
      </c>
      <c r="L43" s="16">
        <v>8400</v>
      </c>
      <c r="M43" s="16">
        <v>66600</v>
      </c>
      <c r="N43" s="16">
        <v>827</v>
      </c>
      <c r="O43" s="16">
        <v>1020</v>
      </c>
      <c r="P43" s="16">
        <v>1157</v>
      </c>
      <c r="Q43" s="16">
        <v>694</v>
      </c>
      <c r="R43" s="16">
        <v>849</v>
      </c>
      <c r="S43" s="16">
        <v>320</v>
      </c>
      <c r="T43" s="16">
        <v>1088</v>
      </c>
      <c r="U43" s="16">
        <v>130200</v>
      </c>
      <c r="V43" s="16">
        <v>7440</v>
      </c>
      <c r="W43" s="16">
        <v>2613</v>
      </c>
      <c r="X43" s="16">
        <v>5440</v>
      </c>
      <c r="Y43" s="16">
        <v>679</v>
      </c>
      <c r="Z43" s="16">
        <v>10600</v>
      </c>
      <c r="AA43" s="16">
        <v>16862</v>
      </c>
      <c r="AB43" s="16">
        <v>4168</v>
      </c>
      <c r="AC43" s="16">
        <v>664</v>
      </c>
      <c r="AD43" s="16">
        <v>1680</v>
      </c>
      <c r="AE43" s="16">
        <v>0</v>
      </c>
      <c r="AF43" s="16">
        <v>708840</v>
      </c>
      <c r="AG43" s="16">
        <v>16240</v>
      </c>
      <c r="AH43" s="16">
        <v>8800</v>
      </c>
      <c r="AI43" s="16">
        <v>3</v>
      </c>
      <c r="AJ43" s="16">
        <v>0</v>
      </c>
      <c r="AK43" s="16">
        <v>2529</v>
      </c>
      <c r="AL43" s="16">
        <v>4</v>
      </c>
    </row>
    <row r="44" spans="1:38">
      <c r="A44">
        <v>12</v>
      </c>
      <c r="B44">
        <v>2021</v>
      </c>
      <c r="C44" s="48">
        <f t="shared" si="0"/>
        <v>44531</v>
      </c>
      <c r="D44" s="16">
        <v>1032</v>
      </c>
      <c r="E44" s="16">
        <v>880</v>
      </c>
      <c r="F44" s="16">
        <v>258</v>
      </c>
      <c r="G44" s="16">
        <v>124</v>
      </c>
      <c r="H44" s="16">
        <v>37200</v>
      </c>
      <c r="I44" s="16">
        <v>24400</v>
      </c>
      <c r="J44" s="16">
        <v>75600</v>
      </c>
      <c r="K44" s="16">
        <v>51600</v>
      </c>
      <c r="L44" s="16">
        <v>7600</v>
      </c>
      <c r="M44" s="16">
        <v>63600</v>
      </c>
      <c r="N44" s="16">
        <v>925</v>
      </c>
      <c r="O44" s="16">
        <v>1072</v>
      </c>
      <c r="P44" s="16">
        <v>1194</v>
      </c>
      <c r="Q44" s="16">
        <v>695</v>
      </c>
      <c r="R44" s="16">
        <v>646</v>
      </c>
      <c r="S44" s="16">
        <v>369</v>
      </c>
      <c r="T44" s="16">
        <v>1173</v>
      </c>
      <c r="U44" s="16">
        <v>138600</v>
      </c>
      <c r="V44" s="16">
        <v>6800</v>
      </c>
      <c r="W44" s="16">
        <v>2753</v>
      </c>
      <c r="X44" s="16">
        <v>4880</v>
      </c>
      <c r="Y44" s="16">
        <v>719</v>
      </c>
      <c r="Z44" s="16">
        <v>11200</v>
      </c>
      <c r="AA44" s="16">
        <v>17039</v>
      </c>
      <c r="AB44" s="16">
        <v>4583</v>
      </c>
      <c r="AC44" s="16">
        <v>682</v>
      </c>
      <c r="AD44" s="16">
        <v>1840</v>
      </c>
      <c r="AE44" s="16">
        <v>0</v>
      </c>
      <c r="AF44" s="16">
        <v>756360</v>
      </c>
      <c r="AG44" s="16">
        <v>16800</v>
      </c>
      <c r="AH44" s="16">
        <v>8200</v>
      </c>
      <c r="AI44" s="16">
        <v>5</v>
      </c>
      <c r="AJ44" s="16">
        <v>0</v>
      </c>
      <c r="AK44" s="16">
        <v>2527</v>
      </c>
      <c r="AL44" s="16">
        <v>5</v>
      </c>
    </row>
    <row r="45" spans="1:38">
      <c r="A45">
        <v>1</v>
      </c>
      <c r="B45">
        <v>2022</v>
      </c>
      <c r="C45" s="48">
        <f t="shared" si="0"/>
        <v>44562</v>
      </c>
      <c r="D45" s="16">
        <v>1592</v>
      </c>
      <c r="E45" s="16">
        <v>1200</v>
      </c>
      <c r="F45" s="16">
        <v>385</v>
      </c>
      <c r="G45" s="16">
        <v>151</v>
      </c>
      <c r="H45" s="16">
        <v>41840</v>
      </c>
      <c r="I45" s="16">
        <v>24880</v>
      </c>
      <c r="J45" s="16">
        <v>78400</v>
      </c>
      <c r="K45" s="16">
        <v>67000</v>
      </c>
      <c r="L45" s="16">
        <v>0</v>
      </c>
      <c r="M45" s="16">
        <v>66000</v>
      </c>
      <c r="N45" s="16">
        <v>1096</v>
      </c>
      <c r="O45" s="16">
        <v>1214</v>
      </c>
      <c r="P45" s="16">
        <v>1565</v>
      </c>
      <c r="Q45" s="16">
        <v>784</v>
      </c>
      <c r="R45" s="16">
        <v>792</v>
      </c>
      <c r="S45" s="16">
        <v>31</v>
      </c>
      <c r="T45" s="16">
        <v>1315</v>
      </c>
      <c r="U45" s="16">
        <v>128400</v>
      </c>
      <c r="V45" s="16">
        <v>7280</v>
      </c>
      <c r="W45" s="16">
        <v>3171</v>
      </c>
      <c r="X45" s="16">
        <v>5520</v>
      </c>
      <c r="Y45" s="16">
        <v>812</v>
      </c>
      <c r="Z45" s="16">
        <v>14400</v>
      </c>
      <c r="AA45" s="16">
        <v>19488</v>
      </c>
      <c r="AB45" s="16">
        <v>5002</v>
      </c>
      <c r="AC45" s="16">
        <v>849</v>
      </c>
      <c r="AD45" s="16">
        <v>2000</v>
      </c>
      <c r="AE45" s="16">
        <v>0</v>
      </c>
      <c r="AF45" s="16">
        <v>735768</v>
      </c>
      <c r="AG45" s="16">
        <v>22640</v>
      </c>
      <c r="AH45" s="16">
        <v>9400</v>
      </c>
      <c r="AI45" s="16">
        <v>3</v>
      </c>
      <c r="AJ45" s="16">
        <v>0</v>
      </c>
      <c r="AK45" s="16">
        <v>2927</v>
      </c>
      <c r="AL45" s="16">
        <v>3</v>
      </c>
    </row>
    <row r="46" spans="1:38">
      <c r="A46">
        <v>2</v>
      </c>
      <c r="B46">
        <v>2022</v>
      </c>
      <c r="C46" s="48">
        <f t="shared" si="0"/>
        <v>44593</v>
      </c>
      <c r="D46" s="16">
        <v>1445</v>
      </c>
      <c r="E46" s="16">
        <v>1120</v>
      </c>
      <c r="F46" s="16">
        <v>338</v>
      </c>
      <c r="G46" s="16">
        <v>141</v>
      </c>
      <c r="H46" s="16">
        <v>37680</v>
      </c>
      <c r="I46" s="16">
        <v>20720</v>
      </c>
      <c r="J46" s="16">
        <v>68800</v>
      </c>
      <c r="K46" s="16">
        <v>65000</v>
      </c>
      <c r="L46" s="16">
        <v>9200</v>
      </c>
      <c r="M46" s="16">
        <v>48000</v>
      </c>
      <c r="N46" s="16">
        <v>1092</v>
      </c>
      <c r="O46" s="16">
        <v>955</v>
      </c>
      <c r="P46" s="16">
        <v>1092</v>
      </c>
      <c r="Q46" s="16">
        <v>680</v>
      </c>
      <c r="R46" s="16">
        <v>867</v>
      </c>
      <c r="S46" s="16">
        <v>28</v>
      </c>
      <c r="T46" s="16">
        <v>1048</v>
      </c>
      <c r="U46" s="16">
        <v>121400</v>
      </c>
      <c r="V46" s="16">
        <v>6560</v>
      </c>
      <c r="W46" s="16">
        <v>2554</v>
      </c>
      <c r="X46" s="16">
        <v>4320</v>
      </c>
      <c r="Y46" s="16">
        <v>672</v>
      </c>
      <c r="Z46" s="16">
        <v>11000</v>
      </c>
      <c r="AA46" s="16">
        <v>16619</v>
      </c>
      <c r="AB46" s="16">
        <v>4502</v>
      </c>
      <c r="AC46" s="16">
        <v>814</v>
      </c>
      <c r="AD46" s="16">
        <v>1680</v>
      </c>
      <c r="AE46" s="16">
        <v>0</v>
      </c>
      <c r="AF46" s="16">
        <v>663696</v>
      </c>
      <c r="AG46" s="16">
        <v>18320</v>
      </c>
      <c r="AH46" s="16">
        <v>8200</v>
      </c>
      <c r="AI46" s="16">
        <v>2</v>
      </c>
      <c r="AJ46" s="16">
        <v>0</v>
      </c>
      <c r="AK46" s="16">
        <v>2603</v>
      </c>
      <c r="AL46" s="16">
        <v>4</v>
      </c>
    </row>
    <row r="47" spans="1:38">
      <c r="A47">
        <v>3</v>
      </c>
      <c r="B47">
        <v>2022</v>
      </c>
      <c r="C47" s="48">
        <f t="shared" si="0"/>
        <v>44621</v>
      </c>
      <c r="D47" s="16">
        <v>1271</v>
      </c>
      <c r="E47" s="16">
        <v>960</v>
      </c>
      <c r="F47" s="16">
        <v>220</v>
      </c>
      <c r="G47" s="16">
        <v>135</v>
      </c>
      <c r="H47" s="16">
        <v>37360</v>
      </c>
      <c r="I47" s="16">
        <v>23680</v>
      </c>
      <c r="J47" s="16">
        <v>73600</v>
      </c>
      <c r="K47" s="16">
        <v>65600</v>
      </c>
      <c r="L47" s="16">
        <v>37440</v>
      </c>
      <c r="M47" s="16">
        <v>56400</v>
      </c>
      <c r="N47" s="16">
        <v>973</v>
      </c>
      <c r="O47" s="16">
        <v>992</v>
      </c>
      <c r="P47" s="16">
        <v>909</v>
      </c>
      <c r="Q47" s="16">
        <v>689</v>
      </c>
      <c r="R47" s="16">
        <v>905</v>
      </c>
      <c r="S47" s="16">
        <v>63</v>
      </c>
      <c r="T47" s="16">
        <v>1047</v>
      </c>
      <c r="U47" s="16">
        <v>128000</v>
      </c>
      <c r="V47" s="16">
        <v>7200</v>
      </c>
      <c r="W47" s="16">
        <v>2544</v>
      </c>
      <c r="X47" s="16">
        <v>4640</v>
      </c>
      <c r="Y47" s="16">
        <v>676</v>
      </c>
      <c r="Z47" s="16">
        <v>11200</v>
      </c>
      <c r="AA47" s="16">
        <v>17570</v>
      </c>
      <c r="AB47" s="16">
        <v>4022</v>
      </c>
      <c r="AC47" s="16">
        <v>776</v>
      </c>
      <c r="AD47" s="16">
        <v>1680</v>
      </c>
      <c r="AE47" s="16">
        <v>0</v>
      </c>
      <c r="AF47" s="16">
        <v>728640</v>
      </c>
      <c r="AG47" s="16">
        <v>15840</v>
      </c>
      <c r="AH47" s="16">
        <v>8600</v>
      </c>
      <c r="AI47" s="16">
        <v>3</v>
      </c>
      <c r="AJ47" s="16">
        <v>0</v>
      </c>
      <c r="AK47" s="16">
        <v>2556</v>
      </c>
      <c r="AL47" s="16">
        <v>4</v>
      </c>
    </row>
    <row r="48" spans="1:38">
      <c r="A48">
        <v>4</v>
      </c>
      <c r="B48">
        <v>2022</v>
      </c>
      <c r="C48" s="48">
        <f t="shared" si="0"/>
        <v>44652</v>
      </c>
      <c r="D48" s="16">
        <v>853</v>
      </c>
      <c r="E48" s="16">
        <v>880</v>
      </c>
      <c r="F48" s="16">
        <v>203</v>
      </c>
      <c r="G48" s="16">
        <v>102</v>
      </c>
      <c r="H48" s="16">
        <v>33840</v>
      </c>
      <c r="I48" s="16">
        <v>23760</v>
      </c>
      <c r="J48" s="16">
        <v>70000</v>
      </c>
      <c r="K48" s="16">
        <v>48400</v>
      </c>
      <c r="L48" s="16">
        <v>15840</v>
      </c>
      <c r="M48" s="16">
        <v>57600</v>
      </c>
      <c r="N48" s="16">
        <v>782</v>
      </c>
      <c r="O48" s="16">
        <v>859</v>
      </c>
      <c r="P48" s="16">
        <v>653</v>
      </c>
      <c r="Q48" s="16">
        <v>635</v>
      </c>
      <c r="R48" s="16">
        <v>853</v>
      </c>
      <c r="S48" s="16">
        <v>182</v>
      </c>
      <c r="T48" s="16">
        <v>1001</v>
      </c>
      <c r="U48" s="16">
        <v>118600</v>
      </c>
      <c r="V48" s="16">
        <v>7520</v>
      </c>
      <c r="W48" s="16">
        <v>2181</v>
      </c>
      <c r="X48" s="16">
        <v>4240</v>
      </c>
      <c r="Y48" s="16">
        <v>597</v>
      </c>
      <c r="Z48" s="16">
        <v>9000</v>
      </c>
      <c r="AA48" s="16">
        <v>16544</v>
      </c>
      <c r="AB48" s="16">
        <v>3380</v>
      </c>
      <c r="AC48" s="16">
        <v>667</v>
      </c>
      <c r="AD48" s="16">
        <v>1440</v>
      </c>
      <c r="AE48" s="16">
        <v>0</v>
      </c>
      <c r="AF48" s="16">
        <v>694584</v>
      </c>
      <c r="AG48" s="16">
        <v>14240</v>
      </c>
      <c r="AH48" s="16">
        <v>7800</v>
      </c>
      <c r="AI48" s="16">
        <v>2</v>
      </c>
      <c r="AJ48" s="16">
        <v>0</v>
      </c>
      <c r="AK48" s="16">
        <v>2498</v>
      </c>
      <c r="AL48" s="16">
        <v>4</v>
      </c>
    </row>
    <row r="49" spans="1:39">
      <c r="A49">
        <v>5</v>
      </c>
      <c r="B49">
        <v>2022</v>
      </c>
      <c r="C49" s="48">
        <f t="shared" si="0"/>
        <v>44682</v>
      </c>
      <c r="D49" s="16">
        <v>627</v>
      </c>
      <c r="E49" s="16">
        <v>1040</v>
      </c>
      <c r="F49" s="16">
        <v>80</v>
      </c>
      <c r="G49" s="16">
        <v>81</v>
      </c>
      <c r="H49" s="16">
        <v>32720</v>
      </c>
      <c r="I49" s="16">
        <v>32240</v>
      </c>
      <c r="J49" s="16">
        <v>67200</v>
      </c>
      <c r="K49" s="16">
        <v>42800</v>
      </c>
      <c r="L49" s="16">
        <v>8720</v>
      </c>
      <c r="M49" s="16">
        <v>81600</v>
      </c>
      <c r="N49" s="16">
        <v>816</v>
      </c>
      <c r="O49" s="16">
        <v>713</v>
      </c>
      <c r="P49" s="16">
        <v>565</v>
      </c>
      <c r="Q49" s="16">
        <v>619</v>
      </c>
      <c r="R49" s="16">
        <v>1682</v>
      </c>
      <c r="S49" s="16">
        <v>108</v>
      </c>
      <c r="T49" s="16">
        <v>858</v>
      </c>
      <c r="U49" s="16">
        <v>139000</v>
      </c>
      <c r="V49" s="16">
        <v>10720</v>
      </c>
      <c r="W49" s="16">
        <v>1983</v>
      </c>
      <c r="X49" s="16">
        <v>4320</v>
      </c>
      <c r="Y49" s="16">
        <v>563</v>
      </c>
      <c r="Z49" s="16">
        <v>9400</v>
      </c>
      <c r="AA49" s="16">
        <v>17263</v>
      </c>
      <c r="AB49" s="16">
        <v>3003</v>
      </c>
      <c r="AC49" s="16">
        <v>1077</v>
      </c>
      <c r="AD49" s="16">
        <v>1280</v>
      </c>
      <c r="AE49" s="16">
        <v>0</v>
      </c>
      <c r="AF49" s="16">
        <v>845064</v>
      </c>
      <c r="AG49" s="16">
        <v>17200</v>
      </c>
      <c r="AH49" s="16">
        <v>9000</v>
      </c>
      <c r="AI49" s="16">
        <v>2</v>
      </c>
      <c r="AJ49" s="16">
        <v>0</v>
      </c>
      <c r="AK49" s="16">
        <v>2615</v>
      </c>
      <c r="AL49" s="16">
        <v>3</v>
      </c>
    </row>
    <row r="50" spans="1:39">
      <c r="A50">
        <v>6</v>
      </c>
      <c r="B50">
        <v>2022</v>
      </c>
      <c r="C50" s="48">
        <f t="shared" si="0"/>
        <v>44713</v>
      </c>
      <c r="D50" s="16">
        <v>645</v>
      </c>
      <c r="E50" s="16">
        <v>2320</v>
      </c>
      <c r="F50" s="16">
        <v>78</v>
      </c>
      <c r="G50" s="16">
        <v>91</v>
      </c>
      <c r="H50" s="16">
        <v>38720</v>
      </c>
      <c r="I50" s="16">
        <v>41840</v>
      </c>
      <c r="J50" s="16">
        <v>86000</v>
      </c>
      <c r="K50" s="16">
        <v>46600</v>
      </c>
      <c r="L50" s="16">
        <v>6960</v>
      </c>
      <c r="M50" s="16">
        <v>115200</v>
      </c>
      <c r="N50" s="16">
        <v>999</v>
      </c>
      <c r="O50" s="16">
        <v>638</v>
      </c>
      <c r="P50" s="16">
        <v>779</v>
      </c>
      <c r="Q50" s="16">
        <v>687</v>
      </c>
      <c r="R50" s="16">
        <v>2978</v>
      </c>
      <c r="S50" s="16">
        <v>108</v>
      </c>
      <c r="T50" s="16">
        <v>909</v>
      </c>
      <c r="U50" s="16">
        <v>146600</v>
      </c>
      <c r="V50" s="16">
        <v>16800</v>
      </c>
      <c r="W50" s="16">
        <v>2103</v>
      </c>
      <c r="X50" s="16">
        <v>5280</v>
      </c>
      <c r="Y50" s="16">
        <v>659</v>
      </c>
      <c r="Z50" s="16">
        <v>11400</v>
      </c>
      <c r="AA50" s="16">
        <v>19724</v>
      </c>
      <c r="AB50" s="16">
        <v>3103</v>
      </c>
      <c r="AC50" s="16">
        <v>1820</v>
      </c>
      <c r="AD50" s="16">
        <v>1280</v>
      </c>
      <c r="AE50" s="16">
        <v>0</v>
      </c>
      <c r="AF50" s="16">
        <v>912384</v>
      </c>
      <c r="AG50" s="16">
        <v>20800</v>
      </c>
      <c r="AH50" s="16">
        <v>12200</v>
      </c>
      <c r="AI50" s="16">
        <v>3</v>
      </c>
      <c r="AJ50" s="16">
        <v>0</v>
      </c>
      <c r="AK50" s="16">
        <v>3203</v>
      </c>
      <c r="AL50" s="16">
        <v>3</v>
      </c>
    </row>
    <row r="51" spans="1:39">
      <c r="A51">
        <v>7</v>
      </c>
      <c r="B51">
        <v>2022</v>
      </c>
      <c r="C51" s="48">
        <f t="shared" si="0"/>
        <v>44743</v>
      </c>
      <c r="D51" s="16">
        <v>718</v>
      </c>
      <c r="E51" s="16">
        <v>3360</v>
      </c>
      <c r="F51" s="16">
        <v>77</v>
      </c>
      <c r="G51" s="16">
        <v>80</v>
      </c>
      <c r="H51" s="16">
        <v>38000</v>
      </c>
      <c r="I51" s="16">
        <v>43600</v>
      </c>
      <c r="J51" s="16">
        <v>82400</v>
      </c>
      <c r="K51" s="16">
        <v>51400</v>
      </c>
      <c r="L51" s="16">
        <v>6880</v>
      </c>
      <c r="M51" s="16">
        <v>130200</v>
      </c>
      <c r="N51" s="16">
        <v>1286</v>
      </c>
      <c r="O51" s="16">
        <v>850</v>
      </c>
      <c r="P51" s="16">
        <v>473</v>
      </c>
      <c r="Q51" s="16">
        <v>589</v>
      </c>
      <c r="R51" s="16">
        <v>4413</v>
      </c>
      <c r="S51" s="16">
        <v>125</v>
      </c>
      <c r="T51" s="16">
        <v>768</v>
      </c>
      <c r="U51" s="16">
        <v>160800</v>
      </c>
      <c r="V51" s="16">
        <v>21280</v>
      </c>
      <c r="W51" s="16">
        <v>1846</v>
      </c>
      <c r="X51" s="16">
        <v>4880</v>
      </c>
      <c r="Y51" s="16">
        <v>763</v>
      </c>
      <c r="Z51" s="16">
        <v>10200</v>
      </c>
      <c r="AA51" s="16">
        <v>18158</v>
      </c>
      <c r="AB51" s="16">
        <v>2798</v>
      </c>
      <c r="AC51" s="16">
        <v>2330</v>
      </c>
      <c r="AD51" s="16">
        <v>1280</v>
      </c>
      <c r="AE51" s="16">
        <v>0</v>
      </c>
      <c r="AF51" s="16">
        <v>997128</v>
      </c>
      <c r="AG51" s="16">
        <v>21280</v>
      </c>
      <c r="AH51" s="16">
        <v>12800</v>
      </c>
      <c r="AI51" s="16">
        <v>3</v>
      </c>
      <c r="AJ51" s="16">
        <v>0</v>
      </c>
      <c r="AK51" s="16">
        <v>3169</v>
      </c>
      <c r="AL51" s="16">
        <v>3</v>
      </c>
    </row>
    <row r="52" spans="1:39">
      <c r="A52">
        <v>8</v>
      </c>
      <c r="B52">
        <v>2022</v>
      </c>
      <c r="C52" s="48">
        <f t="shared" si="0"/>
        <v>44774</v>
      </c>
      <c r="D52" s="16">
        <v>614</v>
      </c>
      <c r="E52" s="16">
        <v>2320</v>
      </c>
      <c r="F52" s="16">
        <v>110</v>
      </c>
      <c r="G52" s="16">
        <v>77</v>
      </c>
      <c r="H52" s="16">
        <v>37280</v>
      </c>
      <c r="I52" s="16">
        <v>41040</v>
      </c>
      <c r="J52" s="16">
        <v>72400</v>
      </c>
      <c r="K52" s="16">
        <v>44000</v>
      </c>
      <c r="L52" s="16">
        <v>5760</v>
      </c>
      <c r="M52" s="16">
        <v>92400</v>
      </c>
      <c r="N52" s="16">
        <v>1147</v>
      </c>
      <c r="O52" s="16">
        <v>829</v>
      </c>
      <c r="P52" s="16">
        <v>472</v>
      </c>
      <c r="Q52" s="16">
        <v>584</v>
      </c>
      <c r="R52" s="16">
        <v>3557</v>
      </c>
      <c r="S52" s="16">
        <v>107</v>
      </c>
      <c r="T52" s="16">
        <v>806</v>
      </c>
      <c r="U52" s="16">
        <v>163600</v>
      </c>
      <c r="V52" s="16">
        <v>18240</v>
      </c>
      <c r="W52" s="16">
        <v>1965</v>
      </c>
      <c r="X52" s="16">
        <v>4720</v>
      </c>
      <c r="Y52" s="16">
        <v>608</v>
      </c>
      <c r="Z52" s="16">
        <v>10200</v>
      </c>
      <c r="AA52" s="16">
        <v>18612</v>
      </c>
      <c r="AB52" s="16">
        <v>2935</v>
      </c>
      <c r="AC52" s="16">
        <v>2149</v>
      </c>
      <c r="AD52" s="16">
        <v>1280</v>
      </c>
      <c r="AE52" s="16">
        <v>0</v>
      </c>
      <c r="AF52" s="16">
        <v>983664</v>
      </c>
      <c r="AG52" s="16">
        <v>25840</v>
      </c>
      <c r="AH52" s="16">
        <v>12600</v>
      </c>
      <c r="AI52" s="16">
        <v>2</v>
      </c>
      <c r="AJ52" s="16">
        <v>0</v>
      </c>
      <c r="AK52" s="16">
        <v>2929</v>
      </c>
      <c r="AL52" s="16">
        <v>3</v>
      </c>
    </row>
    <row r="53" spans="1:39">
      <c r="A53">
        <v>9</v>
      </c>
      <c r="B53">
        <v>2022</v>
      </c>
      <c r="C53" s="48">
        <f t="shared" si="0"/>
        <v>44805</v>
      </c>
      <c r="D53" s="16">
        <v>614</v>
      </c>
      <c r="E53" s="16">
        <v>2000</v>
      </c>
      <c r="F53" s="16">
        <v>218</v>
      </c>
      <c r="G53" s="16">
        <v>101</v>
      </c>
      <c r="H53" s="16">
        <v>38320</v>
      </c>
      <c r="I53" s="16">
        <v>39600</v>
      </c>
      <c r="J53" s="16">
        <v>79600</v>
      </c>
      <c r="K53" s="16">
        <v>45000</v>
      </c>
      <c r="L53" s="16">
        <v>7280</v>
      </c>
      <c r="M53" s="16">
        <v>104400</v>
      </c>
      <c r="N53" s="16">
        <v>1186</v>
      </c>
      <c r="O53" s="16">
        <v>811</v>
      </c>
      <c r="P53" s="16">
        <v>550</v>
      </c>
      <c r="Q53" s="16">
        <v>662</v>
      </c>
      <c r="R53" s="16">
        <v>2859</v>
      </c>
      <c r="S53" s="16">
        <v>169</v>
      </c>
      <c r="T53" s="16">
        <v>895</v>
      </c>
      <c r="U53" s="16">
        <v>141400</v>
      </c>
      <c r="V53" s="16">
        <v>15360</v>
      </c>
      <c r="W53" s="16">
        <v>2387</v>
      </c>
      <c r="X53" s="16">
        <v>6080</v>
      </c>
      <c r="Y53" s="16">
        <v>643</v>
      </c>
      <c r="Z53" s="16">
        <v>11000</v>
      </c>
      <c r="AA53" s="16">
        <v>19518</v>
      </c>
      <c r="AB53" s="16">
        <v>3576</v>
      </c>
      <c r="AC53" s="16">
        <v>1716</v>
      </c>
      <c r="AD53" s="16">
        <v>1520</v>
      </c>
      <c r="AE53" s="16">
        <v>0</v>
      </c>
      <c r="AF53" s="16">
        <v>850608</v>
      </c>
      <c r="AG53" s="16">
        <v>28640</v>
      </c>
      <c r="AH53" s="16">
        <v>11400</v>
      </c>
      <c r="AI53" s="16">
        <v>3</v>
      </c>
      <c r="AJ53" s="16">
        <v>0</v>
      </c>
      <c r="AK53" s="16">
        <v>3125</v>
      </c>
      <c r="AL53" s="16">
        <v>4</v>
      </c>
    </row>
    <row r="54" spans="1:39">
      <c r="A54">
        <v>10</v>
      </c>
      <c r="B54">
        <v>2022</v>
      </c>
      <c r="C54" s="48">
        <f t="shared" si="0"/>
        <v>44835</v>
      </c>
      <c r="D54" s="16">
        <v>713</v>
      </c>
      <c r="E54" s="16">
        <v>1120</v>
      </c>
      <c r="F54" s="16">
        <v>146</v>
      </c>
      <c r="G54" s="16">
        <v>86</v>
      </c>
      <c r="H54" s="16">
        <v>32240</v>
      </c>
      <c r="I54" s="16">
        <v>31120</v>
      </c>
      <c r="J54" s="16">
        <v>70800</v>
      </c>
      <c r="K54" s="16">
        <v>43600</v>
      </c>
      <c r="L54" s="16">
        <v>11840</v>
      </c>
      <c r="M54" s="16">
        <v>70200</v>
      </c>
      <c r="N54" s="16">
        <v>807</v>
      </c>
      <c r="O54" s="16">
        <v>597</v>
      </c>
      <c r="P54" s="16">
        <v>484</v>
      </c>
      <c r="Q54" s="16">
        <v>638</v>
      </c>
      <c r="R54" s="16">
        <v>1626</v>
      </c>
      <c r="S54" s="16">
        <v>33</v>
      </c>
      <c r="T54" s="16">
        <v>1016</v>
      </c>
      <c r="U54" s="16">
        <v>130800</v>
      </c>
      <c r="V54" s="16">
        <v>12960</v>
      </c>
      <c r="W54" s="16">
        <v>2441</v>
      </c>
      <c r="X54" s="16">
        <v>5200</v>
      </c>
      <c r="Y54" s="16">
        <v>667</v>
      </c>
      <c r="Z54" s="16">
        <v>9800</v>
      </c>
      <c r="AA54" s="16">
        <v>17763</v>
      </c>
      <c r="AB54" s="16">
        <v>3732</v>
      </c>
      <c r="AC54" s="16">
        <v>1059</v>
      </c>
      <c r="AD54" s="16">
        <v>1680</v>
      </c>
      <c r="AE54" s="16">
        <v>0</v>
      </c>
      <c r="AF54" s="16">
        <v>761112</v>
      </c>
      <c r="AG54" s="16">
        <v>28080</v>
      </c>
      <c r="AH54" s="16">
        <v>9600</v>
      </c>
      <c r="AI54" s="16">
        <v>2</v>
      </c>
      <c r="AJ54" s="16">
        <v>0</v>
      </c>
      <c r="AK54" s="16">
        <v>2772</v>
      </c>
      <c r="AL54" s="16">
        <v>4</v>
      </c>
    </row>
    <row r="55" spans="1:39">
      <c r="A55">
        <v>11</v>
      </c>
      <c r="B55">
        <v>2022</v>
      </c>
      <c r="C55" s="48">
        <f t="shared" si="0"/>
        <v>44866</v>
      </c>
      <c r="D55" s="16">
        <v>958</v>
      </c>
      <c r="E55" s="16">
        <v>240</v>
      </c>
      <c r="F55" s="16">
        <v>309</v>
      </c>
      <c r="G55" s="16">
        <v>85</v>
      </c>
      <c r="H55" s="16">
        <v>30560</v>
      </c>
      <c r="I55" s="16">
        <v>26000</v>
      </c>
      <c r="J55" s="16">
        <v>69200</v>
      </c>
      <c r="K55" s="16">
        <v>45600</v>
      </c>
      <c r="L55" s="16">
        <v>10320</v>
      </c>
      <c r="M55" s="16">
        <v>55800</v>
      </c>
      <c r="N55" s="16">
        <v>814</v>
      </c>
      <c r="O55" s="16">
        <v>646</v>
      </c>
      <c r="P55" s="16">
        <v>479</v>
      </c>
      <c r="Q55" s="16">
        <v>629</v>
      </c>
      <c r="R55" s="16">
        <v>737</v>
      </c>
      <c r="S55" s="16">
        <v>37</v>
      </c>
      <c r="T55" s="16">
        <v>1042</v>
      </c>
      <c r="U55" s="16">
        <v>124200</v>
      </c>
      <c r="V55" s="16">
        <v>8480</v>
      </c>
      <c r="W55" s="16">
        <v>2517</v>
      </c>
      <c r="X55" s="16">
        <v>4720</v>
      </c>
      <c r="Y55" s="16">
        <v>638</v>
      </c>
      <c r="Z55" s="16">
        <v>10600</v>
      </c>
      <c r="AA55" s="16">
        <v>16753</v>
      </c>
      <c r="AB55" s="16">
        <v>3992</v>
      </c>
      <c r="AC55" s="16">
        <v>690</v>
      </c>
      <c r="AD55" s="16">
        <v>1680</v>
      </c>
      <c r="AE55" s="16">
        <v>0</v>
      </c>
      <c r="AF55" s="16">
        <v>723096</v>
      </c>
      <c r="AG55" s="16">
        <v>24320</v>
      </c>
      <c r="AH55" s="16">
        <v>9000</v>
      </c>
      <c r="AI55" s="16">
        <v>3</v>
      </c>
      <c r="AJ55" s="16">
        <v>0</v>
      </c>
      <c r="AK55" s="16">
        <v>2388</v>
      </c>
      <c r="AL55" s="16">
        <v>4</v>
      </c>
    </row>
    <row r="57" spans="1:39" s="51" customFormat="1">
      <c r="C57" s="52" t="s">
        <v>295</v>
      </c>
      <c r="D57" s="53">
        <f>SUM(D9:D20)</f>
        <v>9409</v>
      </c>
      <c r="E57" s="53">
        <f t="shared" ref="E57:AL57" si="1">SUM(E9:E20)</f>
        <v>7600</v>
      </c>
      <c r="F57" s="53">
        <f t="shared" si="1"/>
        <v>2784</v>
      </c>
      <c r="G57" s="53">
        <f t="shared" si="1"/>
        <v>1230</v>
      </c>
      <c r="H57" s="53">
        <f t="shared" si="1"/>
        <v>467040</v>
      </c>
      <c r="I57" s="53">
        <f t="shared" si="1"/>
        <v>308960</v>
      </c>
      <c r="J57" s="53">
        <f t="shared" si="1"/>
        <v>890400</v>
      </c>
      <c r="K57" s="53">
        <f t="shared" si="1"/>
        <v>623800</v>
      </c>
      <c r="L57" s="53">
        <f t="shared" si="1"/>
        <v>90560</v>
      </c>
      <c r="M57" s="53">
        <f t="shared" si="1"/>
        <v>1176600</v>
      </c>
      <c r="N57" s="53">
        <f t="shared" si="1"/>
        <v>12157</v>
      </c>
      <c r="O57" s="53">
        <f t="shared" si="1"/>
        <v>1487</v>
      </c>
      <c r="P57" s="53">
        <f t="shared" si="1"/>
        <v>6081</v>
      </c>
      <c r="Q57" s="53">
        <f t="shared" si="1"/>
        <v>8486</v>
      </c>
      <c r="R57" s="53">
        <f t="shared" si="1"/>
        <v>2415</v>
      </c>
      <c r="S57" s="53">
        <f t="shared" si="1"/>
        <v>0</v>
      </c>
      <c r="T57" s="53">
        <f t="shared" si="1"/>
        <v>0</v>
      </c>
      <c r="U57" s="53">
        <f t="shared" si="1"/>
        <v>1888800</v>
      </c>
      <c r="V57" s="53">
        <f t="shared" si="1"/>
        <v>138320</v>
      </c>
      <c r="W57" s="53">
        <f t="shared" si="1"/>
        <v>29330</v>
      </c>
      <c r="X57" s="53">
        <f t="shared" si="1"/>
        <v>61840</v>
      </c>
      <c r="Y57" s="53">
        <f t="shared" si="1"/>
        <v>28071</v>
      </c>
      <c r="Z57" s="53">
        <f t="shared" si="1"/>
        <v>143400</v>
      </c>
      <c r="AA57" s="53">
        <f t="shared" si="1"/>
        <v>209773</v>
      </c>
      <c r="AB57" s="53">
        <f t="shared" si="1"/>
        <v>44720</v>
      </c>
      <c r="AC57" s="53">
        <f t="shared" si="1"/>
        <v>16174</v>
      </c>
      <c r="AD57" s="53">
        <f t="shared" si="1"/>
        <v>18080</v>
      </c>
      <c r="AE57" s="53">
        <f t="shared" si="1"/>
        <v>62</v>
      </c>
      <c r="AF57" s="53">
        <f t="shared" si="1"/>
        <v>10564488</v>
      </c>
      <c r="AG57" s="53">
        <f t="shared" si="1"/>
        <v>327200</v>
      </c>
      <c r="AH57" s="53">
        <f t="shared" si="1"/>
        <v>96000</v>
      </c>
      <c r="AI57" s="53">
        <f t="shared" si="1"/>
        <v>87</v>
      </c>
      <c r="AJ57" s="53">
        <f t="shared" si="1"/>
        <v>79</v>
      </c>
      <c r="AK57" s="53">
        <f t="shared" si="1"/>
        <v>36832</v>
      </c>
      <c r="AL57" s="53">
        <f t="shared" si="1"/>
        <v>0</v>
      </c>
      <c r="AM57" s="53"/>
    </row>
    <row r="58" spans="1:39">
      <c r="C58" s="45" t="s">
        <v>296</v>
      </c>
      <c r="D58" s="50">
        <f>SUM(D21:D32)</f>
        <v>8388</v>
      </c>
      <c r="E58" s="50">
        <f t="shared" ref="E58:AL58" si="2">SUM(E21:E32)</f>
        <v>2480</v>
      </c>
      <c r="F58" s="50">
        <f t="shared" si="2"/>
        <v>3675</v>
      </c>
      <c r="G58" s="50">
        <f t="shared" si="2"/>
        <v>365</v>
      </c>
      <c r="H58" s="50">
        <f t="shared" si="2"/>
        <v>478000</v>
      </c>
      <c r="I58" s="50">
        <f t="shared" si="2"/>
        <v>386480</v>
      </c>
      <c r="J58" s="50">
        <f t="shared" si="2"/>
        <v>940000</v>
      </c>
      <c r="K58" s="50">
        <f t="shared" si="2"/>
        <v>496400</v>
      </c>
      <c r="L58" s="50">
        <f t="shared" si="2"/>
        <v>77680</v>
      </c>
      <c r="M58" s="50">
        <f t="shared" si="2"/>
        <v>1213200</v>
      </c>
      <c r="N58" s="50">
        <f t="shared" si="2"/>
        <v>10499</v>
      </c>
      <c r="O58" s="50">
        <f t="shared" si="2"/>
        <v>1050</v>
      </c>
      <c r="P58" s="50">
        <f t="shared" si="2"/>
        <v>7144</v>
      </c>
      <c r="Q58" s="50">
        <f t="shared" si="2"/>
        <v>9619</v>
      </c>
      <c r="R58" s="50">
        <f t="shared" si="2"/>
        <v>14701</v>
      </c>
      <c r="S58" s="50">
        <f t="shared" si="2"/>
        <v>0</v>
      </c>
      <c r="T58" s="50">
        <f t="shared" si="2"/>
        <v>3441</v>
      </c>
      <c r="U58" s="50">
        <f t="shared" si="2"/>
        <v>1721400</v>
      </c>
      <c r="V58" s="50">
        <f t="shared" si="2"/>
        <v>121600</v>
      </c>
      <c r="W58" s="50">
        <f t="shared" si="2"/>
        <v>27643</v>
      </c>
      <c r="X58" s="50">
        <f t="shared" si="2"/>
        <v>66080</v>
      </c>
      <c r="Y58" s="50">
        <f t="shared" si="2"/>
        <v>22715</v>
      </c>
      <c r="Z58" s="50">
        <f t="shared" si="2"/>
        <v>113400</v>
      </c>
      <c r="AA58" s="50">
        <f t="shared" si="2"/>
        <v>212515</v>
      </c>
      <c r="AB58" s="50">
        <f t="shared" si="2"/>
        <v>44645</v>
      </c>
      <c r="AC58" s="50">
        <f t="shared" si="2"/>
        <v>14458</v>
      </c>
      <c r="AD58" s="50">
        <f t="shared" si="2"/>
        <v>17840</v>
      </c>
      <c r="AE58" s="50">
        <f t="shared" si="2"/>
        <v>42</v>
      </c>
      <c r="AF58" s="50">
        <f t="shared" si="2"/>
        <v>8893368</v>
      </c>
      <c r="AG58" s="50">
        <f t="shared" si="2"/>
        <v>316560</v>
      </c>
      <c r="AH58" s="50">
        <f t="shared" si="2"/>
        <v>100600</v>
      </c>
      <c r="AI58" s="50">
        <f t="shared" si="2"/>
        <v>93</v>
      </c>
      <c r="AJ58" s="50">
        <f t="shared" si="2"/>
        <v>54</v>
      </c>
      <c r="AK58" s="50">
        <f t="shared" si="2"/>
        <v>29716</v>
      </c>
      <c r="AL58" s="50">
        <f t="shared" si="2"/>
        <v>4</v>
      </c>
      <c r="AM58" s="50"/>
    </row>
    <row r="59" spans="1:39">
      <c r="C59" s="45" t="s">
        <v>297</v>
      </c>
      <c r="D59" s="50">
        <f>SUM(D33:D44)</f>
        <v>9350</v>
      </c>
      <c r="E59" s="50">
        <f t="shared" ref="E59:AL59" si="3">SUM(E33:E44)</f>
        <v>8240</v>
      </c>
      <c r="F59" s="50">
        <f t="shared" si="3"/>
        <v>2437</v>
      </c>
      <c r="G59" s="50">
        <f t="shared" si="3"/>
        <v>863</v>
      </c>
      <c r="H59" s="50">
        <f t="shared" si="3"/>
        <v>437760</v>
      </c>
      <c r="I59" s="50">
        <f t="shared" si="3"/>
        <v>362960</v>
      </c>
      <c r="J59" s="50">
        <f t="shared" si="3"/>
        <v>956000</v>
      </c>
      <c r="K59" s="50">
        <f t="shared" si="3"/>
        <v>679000</v>
      </c>
      <c r="L59" s="50">
        <f t="shared" si="3"/>
        <v>110560</v>
      </c>
      <c r="M59" s="50">
        <f t="shared" si="3"/>
        <v>993600</v>
      </c>
      <c r="N59" s="50">
        <f t="shared" si="3"/>
        <v>11711</v>
      </c>
      <c r="O59" s="50">
        <f t="shared" si="3"/>
        <v>8827</v>
      </c>
      <c r="P59" s="50">
        <f t="shared" si="3"/>
        <v>9828</v>
      </c>
      <c r="Q59" s="50">
        <f t="shared" si="3"/>
        <v>8341</v>
      </c>
      <c r="R59" s="50">
        <f t="shared" si="3"/>
        <v>20531</v>
      </c>
      <c r="S59" s="50">
        <f t="shared" si="3"/>
        <v>1211</v>
      </c>
      <c r="T59" s="50">
        <f t="shared" si="3"/>
        <v>11944</v>
      </c>
      <c r="U59" s="50">
        <f t="shared" si="3"/>
        <v>1734400</v>
      </c>
      <c r="V59" s="50">
        <f t="shared" si="3"/>
        <v>125600</v>
      </c>
      <c r="W59" s="50">
        <f t="shared" si="3"/>
        <v>26920</v>
      </c>
      <c r="X59" s="50">
        <f t="shared" si="3"/>
        <v>58400</v>
      </c>
      <c r="Y59" s="50">
        <f t="shared" si="3"/>
        <v>12890</v>
      </c>
      <c r="Z59" s="50">
        <f t="shared" si="3"/>
        <v>128000</v>
      </c>
      <c r="AA59" s="50">
        <f t="shared" si="3"/>
        <v>214950</v>
      </c>
      <c r="AB59" s="50">
        <f t="shared" si="3"/>
        <v>46661</v>
      </c>
      <c r="AC59" s="50">
        <f t="shared" si="3"/>
        <v>13951</v>
      </c>
      <c r="AD59" s="50">
        <f t="shared" si="3"/>
        <v>18400</v>
      </c>
      <c r="AE59" s="50">
        <f t="shared" si="3"/>
        <v>0</v>
      </c>
      <c r="AF59" s="50">
        <f t="shared" si="3"/>
        <v>9488160</v>
      </c>
      <c r="AG59" s="50">
        <f t="shared" si="3"/>
        <v>249760</v>
      </c>
      <c r="AH59" s="50">
        <f t="shared" si="3"/>
        <v>109000</v>
      </c>
      <c r="AI59" s="50">
        <f t="shared" si="3"/>
        <v>83</v>
      </c>
      <c r="AJ59" s="50">
        <f t="shared" si="3"/>
        <v>1</v>
      </c>
      <c r="AK59" s="50">
        <f t="shared" si="3"/>
        <v>36127</v>
      </c>
      <c r="AL59" s="50">
        <f t="shared" si="3"/>
        <v>43</v>
      </c>
      <c r="AM59" s="50"/>
    </row>
    <row r="60" spans="1:39">
      <c r="C60" s="45" t="s">
        <v>298</v>
      </c>
      <c r="D60" s="50">
        <f>SUM(D45:D55)</f>
        <v>10050</v>
      </c>
      <c r="E60" s="50">
        <f t="shared" ref="E60:AL60" si="4">SUM(E45:E55)</f>
        <v>16560</v>
      </c>
      <c r="F60" s="50">
        <f t="shared" si="4"/>
        <v>2164</v>
      </c>
      <c r="G60" s="50">
        <f t="shared" si="4"/>
        <v>1130</v>
      </c>
      <c r="H60" s="50">
        <f t="shared" si="4"/>
        <v>398560</v>
      </c>
      <c r="I60" s="50">
        <f t="shared" si="4"/>
        <v>348480</v>
      </c>
      <c r="J60" s="50">
        <f t="shared" si="4"/>
        <v>818400</v>
      </c>
      <c r="K60" s="50">
        <f t="shared" si="4"/>
        <v>565000</v>
      </c>
      <c r="L60" s="50">
        <f t="shared" si="4"/>
        <v>120240</v>
      </c>
      <c r="M60" s="50">
        <f t="shared" si="4"/>
        <v>877800</v>
      </c>
      <c r="N60" s="50">
        <f t="shared" si="4"/>
        <v>10998</v>
      </c>
      <c r="O60" s="50">
        <f t="shared" si="4"/>
        <v>9104</v>
      </c>
      <c r="P60" s="50">
        <f t="shared" si="4"/>
        <v>8021</v>
      </c>
      <c r="Q60" s="50">
        <f t="shared" si="4"/>
        <v>7196</v>
      </c>
      <c r="R60" s="50">
        <f t="shared" si="4"/>
        <v>21269</v>
      </c>
      <c r="S60" s="50">
        <f t="shared" si="4"/>
        <v>991</v>
      </c>
      <c r="T60" s="50">
        <f t="shared" si="4"/>
        <v>10705</v>
      </c>
      <c r="U60" s="50">
        <f t="shared" si="4"/>
        <v>1502800</v>
      </c>
      <c r="V60" s="50">
        <f t="shared" si="4"/>
        <v>132400</v>
      </c>
      <c r="W60" s="50">
        <f t="shared" si="4"/>
        <v>25692</v>
      </c>
      <c r="X60" s="50">
        <f t="shared" si="4"/>
        <v>53920</v>
      </c>
      <c r="Y60" s="50">
        <f t="shared" si="4"/>
        <v>7298</v>
      </c>
      <c r="Z60" s="50">
        <f t="shared" si="4"/>
        <v>118200</v>
      </c>
      <c r="AA60" s="50">
        <f t="shared" si="4"/>
        <v>198012</v>
      </c>
      <c r="AB60" s="50">
        <f t="shared" si="4"/>
        <v>40045</v>
      </c>
      <c r="AC60" s="50">
        <f t="shared" si="4"/>
        <v>13947</v>
      </c>
      <c r="AD60" s="50">
        <f t="shared" si="4"/>
        <v>16800</v>
      </c>
      <c r="AE60" s="50">
        <f t="shared" si="4"/>
        <v>0</v>
      </c>
      <c r="AF60" s="50">
        <f t="shared" si="4"/>
        <v>8895744</v>
      </c>
      <c r="AG60" s="50">
        <f t="shared" si="4"/>
        <v>237200</v>
      </c>
      <c r="AH60" s="50">
        <f t="shared" si="4"/>
        <v>110600</v>
      </c>
      <c r="AI60" s="50">
        <f t="shared" si="4"/>
        <v>28</v>
      </c>
      <c r="AJ60" s="50">
        <f t="shared" si="4"/>
        <v>0</v>
      </c>
      <c r="AK60" s="50">
        <f t="shared" si="4"/>
        <v>30785</v>
      </c>
      <c r="AL60" s="50">
        <f t="shared" si="4"/>
        <v>39</v>
      </c>
      <c r="AM60" s="50"/>
    </row>
    <row r="62" spans="1:39">
      <c r="C62" s="49" t="s">
        <v>299</v>
      </c>
      <c r="D62">
        <f>IF(D5="yes",D57,0)</f>
        <v>9409</v>
      </c>
      <c r="E62">
        <f t="shared" ref="E62:AL62" si="5">IF(E5="yes",E57,0)</f>
        <v>7600</v>
      </c>
      <c r="F62">
        <f t="shared" si="5"/>
        <v>0</v>
      </c>
      <c r="G62">
        <f t="shared" si="5"/>
        <v>0</v>
      </c>
      <c r="H62">
        <f t="shared" si="5"/>
        <v>467040</v>
      </c>
      <c r="I62">
        <f t="shared" si="5"/>
        <v>0</v>
      </c>
      <c r="J62">
        <f t="shared" si="5"/>
        <v>0</v>
      </c>
      <c r="K62">
        <f t="shared" si="5"/>
        <v>0</v>
      </c>
      <c r="L62">
        <f t="shared" si="5"/>
        <v>0</v>
      </c>
      <c r="M62">
        <f t="shared" si="5"/>
        <v>0</v>
      </c>
      <c r="N62">
        <f t="shared" si="5"/>
        <v>0</v>
      </c>
      <c r="O62">
        <f t="shared" si="5"/>
        <v>0</v>
      </c>
      <c r="P62">
        <f t="shared" si="5"/>
        <v>0</v>
      </c>
      <c r="Q62">
        <f t="shared" si="5"/>
        <v>0</v>
      </c>
      <c r="R62">
        <f t="shared" si="5"/>
        <v>0</v>
      </c>
      <c r="S62">
        <f t="shared" si="5"/>
        <v>0</v>
      </c>
      <c r="T62">
        <f t="shared" si="5"/>
        <v>0</v>
      </c>
      <c r="U62">
        <f t="shared" si="5"/>
        <v>1888800</v>
      </c>
      <c r="V62">
        <f t="shared" si="5"/>
        <v>0</v>
      </c>
      <c r="W62">
        <f t="shared" si="5"/>
        <v>0</v>
      </c>
      <c r="X62">
        <f t="shared" si="5"/>
        <v>61840</v>
      </c>
      <c r="Y62">
        <f t="shared" si="5"/>
        <v>28071</v>
      </c>
      <c r="Z62">
        <f t="shared" si="5"/>
        <v>143400</v>
      </c>
      <c r="AA62">
        <f t="shared" si="5"/>
        <v>0</v>
      </c>
      <c r="AB62">
        <f t="shared" si="5"/>
        <v>0</v>
      </c>
      <c r="AC62">
        <f t="shared" si="5"/>
        <v>0</v>
      </c>
      <c r="AD62">
        <f t="shared" si="5"/>
        <v>18080</v>
      </c>
      <c r="AE62">
        <f t="shared" si="5"/>
        <v>62</v>
      </c>
      <c r="AF62">
        <f t="shared" si="5"/>
        <v>10564488</v>
      </c>
      <c r="AG62">
        <f t="shared" si="5"/>
        <v>327200</v>
      </c>
      <c r="AH62">
        <f t="shared" si="5"/>
        <v>0</v>
      </c>
      <c r="AI62">
        <f t="shared" si="5"/>
        <v>87</v>
      </c>
      <c r="AJ62">
        <f t="shared" si="5"/>
        <v>79</v>
      </c>
      <c r="AK62">
        <f t="shared" si="5"/>
        <v>0</v>
      </c>
      <c r="AL62">
        <f t="shared" si="5"/>
        <v>0</v>
      </c>
    </row>
    <row r="63" spans="1:39">
      <c r="C63" s="49" t="s">
        <v>300</v>
      </c>
      <c r="D63" s="16">
        <f>SUM(62:62)</f>
        <v>13516156</v>
      </c>
    </row>
    <row r="64" spans="1:39">
      <c r="C64" s="49" t="s">
        <v>301</v>
      </c>
      <c r="D64" s="16">
        <f>SUM(57:57)</f>
        <v>17212265</v>
      </c>
    </row>
    <row r="65" spans="3:4">
      <c r="C65" s="49" t="s">
        <v>302</v>
      </c>
      <c r="D65" s="57">
        <f>D63/D64</f>
        <v>0.78526306677244395</v>
      </c>
    </row>
  </sheetData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12D57A-9452-4C64-A8B0-25C0FE63EB9D}">
  <sheetPr>
    <tabColor theme="7" tint="0.79998168889431442"/>
  </sheetPr>
  <dimension ref="A1:J40"/>
  <sheetViews>
    <sheetView topLeftCell="A5" zoomScaleNormal="100" workbookViewId="0">
      <selection activeCell="I66" sqref="I66"/>
    </sheetView>
  </sheetViews>
  <sheetFormatPr defaultRowHeight="15"/>
  <cols>
    <col min="1" max="1" width="3" bestFit="1" customWidth="1"/>
    <col min="2" max="2" width="12" bestFit="1" customWidth="1"/>
    <col min="3" max="3" width="24.5703125" bestFit="1" customWidth="1"/>
    <col min="4" max="4" width="11.85546875" bestFit="1" customWidth="1"/>
    <col min="5" max="5" width="29.140625" bestFit="1" customWidth="1"/>
    <col min="6" max="6" width="30.5703125" bestFit="1" customWidth="1"/>
    <col min="7" max="7" width="14.140625" hidden="1" customWidth="1"/>
    <col min="8" max="8" width="4.42578125" hidden="1" customWidth="1"/>
    <col min="9" max="9" width="10.42578125" hidden="1" customWidth="1"/>
    <col min="10" max="10" width="23.5703125" style="17" customWidth="1"/>
  </cols>
  <sheetData>
    <row r="1" spans="1:10" ht="18.75">
      <c r="C1" s="2" t="s">
        <v>303</v>
      </c>
      <c r="J1"/>
    </row>
    <row r="2" spans="1:10" ht="18.75">
      <c r="C2" s="54" t="s">
        <v>304</v>
      </c>
      <c r="J2"/>
    </row>
    <row r="3" spans="1:10" ht="19.5" thickBot="1">
      <c r="C3" s="2"/>
      <c r="J3"/>
    </row>
    <row r="4" spans="1:10">
      <c r="A4" s="71"/>
      <c r="B4" s="69" t="s">
        <v>305</v>
      </c>
      <c r="C4" s="69" t="s">
        <v>306</v>
      </c>
      <c r="D4" s="69" t="s">
        <v>307</v>
      </c>
      <c r="E4" s="69" t="s">
        <v>308</v>
      </c>
      <c r="F4" s="69" t="s">
        <v>309</v>
      </c>
      <c r="G4" s="69" t="s">
        <v>310</v>
      </c>
      <c r="H4" s="69" t="s">
        <v>311</v>
      </c>
      <c r="I4" s="69" t="s">
        <v>312</v>
      </c>
      <c r="J4" s="39" t="s">
        <v>313</v>
      </c>
    </row>
    <row r="5" spans="1:10" ht="24" customHeight="1" thickBot="1">
      <c r="A5" s="72"/>
      <c r="B5" s="70"/>
      <c r="C5" s="70"/>
      <c r="D5" s="70"/>
      <c r="E5" s="70"/>
      <c r="F5" s="70"/>
      <c r="G5" s="70"/>
      <c r="H5" s="70"/>
      <c r="I5" s="70"/>
      <c r="J5" s="40" t="s">
        <v>314</v>
      </c>
    </row>
    <row r="6" spans="1:10" ht="15.75" thickBot="1">
      <c r="A6" s="37">
        <v>1</v>
      </c>
      <c r="B6" s="38">
        <v>100786938</v>
      </c>
      <c r="C6" s="38" t="s">
        <v>251</v>
      </c>
      <c r="D6" s="38">
        <v>7261767</v>
      </c>
      <c r="E6" s="38" t="s">
        <v>253</v>
      </c>
      <c r="F6" s="38" t="s">
        <v>267</v>
      </c>
      <c r="G6" s="38" t="s">
        <v>315</v>
      </c>
      <c r="H6" s="38" t="s">
        <v>316</v>
      </c>
      <c r="I6" s="38" t="s">
        <v>317</v>
      </c>
      <c r="J6" s="41" t="s">
        <v>318</v>
      </c>
    </row>
    <row r="7" spans="1:10" ht="15.75" thickBot="1">
      <c r="A7" s="37">
        <v>2</v>
      </c>
      <c r="B7" s="38">
        <v>100980036</v>
      </c>
      <c r="C7" s="38" t="s">
        <v>252</v>
      </c>
      <c r="D7" s="38">
        <v>7261767</v>
      </c>
      <c r="E7" s="38" t="s">
        <v>253</v>
      </c>
      <c r="F7" s="38" t="s">
        <v>268</v>
      </c>
      <c r="G7" s="38" t="s">
        <v>315</v>
      </c>
      <c r="H7" s="38" t="s">
        <v>316</v>
      </c>
      <c r="I7" s="38" t="s">
        <v>319</v>
      </c>
      <c r="J7" s="42" t="s">
        <v>318</v>
      </c>
    </row>
    <row r="8" spans="1:10" ht="15.75" thickBot="1">
      <c r="A8" s="37">
        <v>3</v>
      </c>
      <c r="B8" s="38">
        <v>101820892</v>
      </c>
      <c r="C8" s="38" t="s">
        <v>253</v>
      </c>
      <c r="D8" s="38">
        <v>7261767</v>
      </c>
      <c r="E8" s="38" t="s">
        <v>253</v>
      </c>
      <c r="F8" s="38" t="s">
        <v>269</v>
      </c>
      <c r="G8" s="38" t="s">
        <v>315</v>
      </c>
      <c r="H8" s="38" t="s">
        <v>316</v>
      </c>
      <c r="I8" s="38" t="s">
        <v>320</v>
      </c>
      <c r="J8" s="42" t="s">
        <v>321</v>
      </c>
    </row>
    <row r="9" spans="1:10" ht="15.75" thickBot="1">
      <c r="A9" s="37">
        <v>4</v>
      </c>
      <c r="B9" s="38">
        <v>105193676</v>
      </c>
      <c r="C9" s="38" t="s">
        <v>253</v>
      </c>
      <c r="D9" s="38">
        <v>7261767</v>
      </c>
      <c r="E9" s="38" t="s">
        <v>253</v>
      </c>
      <c r="F9" s="38" t="s">
        <v>270</v>
      </c>
      <c r="G9" s="38" t="s">
        <v>315</v>
      </c>
      <c r="H9" s="38" t="s">
        <v>316</v>
      </c>
      <c r="I9" s="38" t="s">
        <v>322</v>
      </c>
      <c r="J9" s="42" t="s">
        <v>321</v>
      </c>
    </row>
    <row r="10" spans="1:10" ht="15.75" thickBot="1">
      <c r="A10" s="37">
        <v>5</v>
      </c>
      <c r="B10" s="38">
        <v>111736849</v>
      </c>
      <c r="C10" s="38" t="s">
        <v>254</v>
      </c>
      <c r="D10" s="38">
        <v>7685506</v>
      </c>
      <c r="E10" s="38" t="s">
        <v>255</v>
      </c>
      <c r="F10" s="38" t="s">
        <v>271</v>
      </c>
      <c r="G10" s="38" t="s">
        <v>315</v>
      </c>
      <c r="H10" s="38" t="s">
        <v>316</v>
      </c>
      <c r="I10" s="38" t="s">
        <v>323</v>
      </c>
      <c r="J10" s="42" t="s">
        <v>318</v>
      </c>
    </row>
    <row r="11" spans="1:10" ht="15.75" thickBot="1">
      <c r="A11" s="37">
        <v>6</v>
      </c>
      <c r="B11" s="38">
        <v>112406467</v>
      </c>
      <c r="C11" s="38" t="s">
        <v>255</v>
      </c>
      <c r="D11" s="38">
        <v>7685506</v>
      </c>
      <c r="E11" s="38" t="s">
        <v>255</v>
      </c>
      <c r="F11" s="38" t="s">
        <v>272</v>
      </c>
      <c r="G11" s="38" t="s">
        <v>315</v>
      </c>
      <c r="H11" s="38" t="s">
        <v>316</v>
      </c>
      <c r="I11" s="38" t="s">
        <v>324</v>
      </c>
      <c r="J11" s="42" t="s">
        <v>321</v>
      </c>
    </row>
    <row r="12" spans="1:10" ht="15.75" thickBot="1">
      <c r="A12" s="37">
        <v>7</v>
      </c>
      <c r="B12" s="38">
        <v>112426515</v>
      </c>
      <c r="C12" s="38" t="s">
        <v>255</v>
      </c>
      <c r="D12" s="38">
        <v>7685506</v>
      </c>
      <c r="E12" s="38" t="s">
        <v>255</v>
      </c>
      <c r="F12" s="38" t="s">
        <v>272</v>
      </c>
      <c r="G12" s="38" t="s">
        <v>315</v>
      </c>
      <c r="H12" s="38" t="s">
        <v>316</v>
      </c>
      <c r="I12" s="38" t="s">
        <v>325</v>
      </c>
      <c r="J12" s="42" t="s">
        <v>321</v>
      </c>
    </row>
    <row r="13" spans="1:10" ht="15.75" thickBot="1">
      <c r="A13" s="37">
        <v>8</v>
      </c>
      <c r="B13" s="38">
        <v>112426572</v>
      </c>
      <c r="C13" s="38" t="s">
        <v>255</v>
      </c>
      <c r="D13" s="38">
        <v>7685506</v>
      </c>
      <c r="E13" s="38" t="s">
        <v>255</v>
      </c>
      <c r="F13" s="38" t="s">
        <v>272</v>
      </c>
      <c r="G13" s="38" t="s">
        <v>315</v>
      </c>
      <c r="H13" s="38" t="s">
        <v>316</v>
      </c>
      <c r="I13" s="38" t="s">
        <v>326</v>
      </c>
      <c r="J13" s="42" t="s">
        <v>321</v>
      </c>
    </row>
    <row r="14" spans="1:10" ht="15.75" thickBot="1">
      <c r="A14" s="37">
        <v>9</v>
      </c>
      <c r="B14" s="38">
        <v>112426671</v>
      </c>
      <c r="C14" s="38" t="s">
        <v>255</v>
      </c>
      <c r="D14" s="38">
        <v>7685506</v>
      </c>
      <c r="E14" s="38" t="s">
        <v>255</v>
      </c>
      <c r="F14" s="38" t="s">
        <v>272</v>
      </c>
      <c r="G14" s="38" t="s">
        <v>315</v>
      </c>
      <c r="H14" s="38" t="s">
        <v>316</v>
      </c>
      <c r="I14" s="38" t="s">
        <v>327</v>
      </c>
      <c r="J14" s="42" t="s">
        <v>321</v>
      </c>
    </row>
    <row r="15" spans="1:10" ht="15.75" thickBot="1">
      <c r="A15" s="37">
        <v>10</v>
      </c>
      <c r="B15" s="38">
        <v>112426705</v>
      </c>
      <c r="C15" s="38" t="s">
        <v>255</v>
      </c>
      <c r="D15" s="38">
        <v>7685506</v>
      </c>
      <c r="E15" s="38" t="s">
        <v>255</v>
      </c>
      <c r="F15" s="38" t="s">
        <v>272</v>
      </c>
      <c r="G15" s="38" t="s">
        <v>315</v>
      </c>
      <c r="H15" s="38" t="s">
        <v>316</v>
      </c>
      <c r="I15" s="38" t="s">
        <v>328</v>
      </c>
      <c r="J15" s="42" t="s">
        <v>321</v>
      </c>
    </row>
    <row r="16" spans="1:10" ht="15.75" thickBot="1">
      <c r="A16" s="37">
        <v>11</v>
      </c>
      <c r="B16" s="38">
        <v>116997776</v>
      </c>
      <c r="C16" s="38" t="s">
        <v>256</v>
      </c>
      <c r="D16" s="38">
        <v>7685506</v>
      </c>
      <c r="E16" s="38" t="s">
        <v>255</v>
      </c>
      <c r="F16" s="38" t="s">
        <v>270</v>
      </c>
      <c r="G16" s="38" t="s">
        <v>315</v>
      </c>
      <c r="H16" s="38" t="s">
        <v>316</v>
      </c>
      <c r="I16" s="38" t="s">
        <v>329</v>
      </c>
      <c r="J16" s="42" t="s">
        <v>321</v>
      </c>
    </row>
    <row r="17" spans="1:10" ht="15.75" thickBot="1">
      <c r="A17" s="37">
        <v>12</v>
      </c>
      <c r="B17" s="38">
        <v>118465178</v>
      </c>
      <c r="C17" s="38" t="s">
        <v>255</v>
      </c>
      <c r="D17" s="38">
        <v>7685506</v>
      </c>
      <c r="E17" s="38" t="s">
        <v>255</v>
      </c>
      <c r="F17" s="38" t="s">
        <v>273</v>
      </c>
      <c r="G17" s="38" t="s">
        <v>315</v>
      </c>
      <c r="H17" s="38" t="s">
        <v>316</v>
      </c>
      <c r="I17" s="38" t="s">
        <v>330</v>
      </c>
      <c r="J17" s="42" t="s">
        <v>321</v>
      </c>
    </row>
    <row r="18" spans="1:10" ht="15.75" thickBot="1">
      <c r="A18" s="37">
        <v>13</v>
      </c>
      <c r="B18" s="38">
        <v>13595699</v>
      </c>
      <c r="C18" s="38" t="s">
        <v>253</v>
      </c>
      <c r="D18" s="38">
        <v>1575252</v>
      </c>
      <c r="E18" s="38" t="s">
        <v>253</v>
      </c>
      <c r="F18" s="38" t="s">
        <v>274</v>
      </c>
      <c r="G18" s="38" t="s">
        <v>315</v>
      </c>
      <c r="H18" s="38" t="s">
        <v>316</v>
      </c>
      <c r="I18" s="38" t="s">
        <v>331</v>
      </c>
      <c r="J18" s="42" t="s">
        <v>321</v>
      </c>
    </row>
    <row r="19" spans="1:10" ht="15.75" thickBot="1">
      <c r="A19" s="37">
        <v>14</v>
      </c>
      <c r="B19" s="38">
        <v>13595749</v>
      </c>
      <c r="C19" s="38" t="s">
        <v>253</v>
      </c>
      <c r="D19" s="38">
        <v>1575255</v>
      </c>
      <c r="E19" s="38" t="s">
        <v>253</v>
      </c>
      <c r="F19" s="38" t="s">
        <v>275</v>
      </c>
      <c r="G19" s="38" t="s">
        <v>315</v>
      </c>
      <c r="H19" s="38" t="s">
        <v>316</v>
      </c>
      <c r="I19" s="38" t="s">
        <v>332</v>
      </c>
      <c r="J19" s="42" t="s">
        <v>321</v>
      </c>
    </row>
    <row r="20" spans="1:10" ht="15.75" thickBot="1">
      <c r="A20" s="37">
        <v>15</v>
      </c>
      <c r="B20" s="38">
        <v>161084611</v>
      </c>
      <c r="C20" s="38" t="s">
        <v>255</v>
      </c>
      <c r="D20" s="38">
        <v>7685506</v>
      </c>
      <c r="E20" s="38" t="s">
        <v>255</v>
      </c>
      <c r="F20" s="38" t="s">
        <v>276</v>
      </c>
      <c r="G20" s="38" t="s">
        <v>315</v>
      </c>
      <c r="H20" s="38" t="s">
        <v>316</v>
      </c>
      <c r="I20" s="38" t="s">
        <v>333</v>
      </c>
      <c r="J20" s="42" t="s">
        <v>321</v>
      </c>
    </row>
    <row r="21" spans="1:10" ht="15.75" thickBot="1">
      <c r="A21" s="37">
        <v>16</v>
      </c>
      <c r="B21" s="38">
        <v>179977467</v>
      </c>
      <c r="C21" s="38" t="s">
        <v>255</v>
      </c>
      <c r="D21" s="38">
        <v>7685506</v>
      </c>
      <c r="E21" s="38" t="s">
        <v>255</v>
      </c>
      <c r="F21" s="38" t="s">
        <v>270</v>
      </c>
      <c r="G21" s="38" t="s">
        <v>315</v>
      </c>
      <c r="H21" s="38" t="s">
        <v>316</v>
      </c>
      <c r="I21" s="38" t="s">
        <v>334</v>
      </c>
      <c r="J21" s="42" t="s">
        <v>321</v>
      </c>
    </row>
    <row r="22" spans="1:10" ht="15.75" thickBot="1">
      <c r="A22" s="37">
        <v>17</v>
      </c>
      <c r="B22" s="38">
        <v>172407595</v>
      </c>
      <c r="C22" s="38" t="s">
        <v>257</v>
      </c>
      <c r="D22" s="38">
        <v>7685506</v>
      </c>
      <c r="E22" s="38" t="s">
        <v>255</v>
      </c>
      <c r="F22" s="38" t="s">
        <v>277</v>
      </c>
      <c r="G22" s="38" t="s">
        <v>315</v>
      </c>
      <c r="H22" s="38" t="s">
        <v>316</v>
      </c>
      <c r="I22" s="38" t="s">
        <v>335</v>
      </c>
      <c r="J22" s="42" t="s">
        <v>318</v>
      </c>
    </row>
    <row r="23" spans="1:10" ht="15.75" thickBot="1">
      <c r="A23" s="37">
        <v>18</v>
      </c>
      <c r="B23" s="38">
        <v>3488731</v>
      </c>
      <c r="C23" s="38" t="s">
        <v>100</v>
      </c>
      <c r="D23" s="38">
        <v>513127</v>
      </c>
      <c r="E23" s="38" t="s">
        <v>263</v>
      </c>
      <c r="F23" s="38" t="s">
        <v>278</v>
      </c>
      <c r="G23" s="38" t="s">
        <v>315</v>
      </c>
      <c r="H23" s="38" t="s">
        <v>316</v>
      </c>
      <c r="I23" s="38">
        <v>3687260</v>
      </c>
      <c r="J23" s="42" t="s">
        <v>318</v>
      </c>
    </row>
    <row r="24" spans="1:10" ht="15.75" thickBot="1">
      <c r="A24" s="37">
        <v>19</v>
      </c>
      <c r="B24" s="38">
        <v>3493889</v>
      </c>
      <c r="C24" s="38" t="s">
        <v>253</v>
      </c>
      <c r="D24" s="38">
        <v>493955</v>
      </c>
      <c r="E24" s="38" t="s">
        <v>253</v>
      </c>
      <c r="F24" s="38" t="s">
        <v>279</v>
      </c>
      <c r="G24" s="38" t="s">
        <v>315</v>
      </c>
      <c r="H24" s="38" t="s">
        <v>316</v>
      </c>
      <c r="I24" s="38" t="s">
        <v>336</v>
      </c>
      <c r="J24" s="42" t="s">
        <v>321</v>
      </c>
    </row>
    <row r="25" spans="1:10" ht="15.75" thickBot="1">
      <c r="A25" s="37">
        <v>20</v>
      </c>
      <c r="B25" s="38">
        <v>3923216</v>
      </c>
      <c r="C25" s="38" t="s">
        <v>258</v>
      </c>
      <c r="D25" s="38">
        <v>301023</v>
      </c>
      <c r="E25" s="38" t="s">
        <v>258</v>
      </c>
      <c r="F25" s="38" t="s">
        <v>280</v>
      </c>
      <c r="G25" s="38" t="s">
        <v>315</v>
      </c>
      <c r="H25" s="38" t="s">
        <v>316</v>
      </c>
      <c r="I25" s="38" t="s">
        <v>337</v>
      </c>
      <c r="J25" s="42" t="s">
        <v>321</v>
      </c>
    </row>
    <row r="26" spans="1:10" ht="15.75" thickBot="1">
      <c r="A26" s="37">
        <v>21</v>
      </c>
      <c r="B26" s="38">
        <v>44445559</v>
      </c>
      <c r="C26" s="38" t="s">
        <v>253</v>
      </c>
      <c r="D26" s="38">
        <v>660458</v>
      </c>
      <c r="E26" s="38" t="s">
        <v>253</v>
      </c>
      <c r="F26" s="38" t="s">
        <v>281</v>
      </c>
      <c r="G26" s="38" t="s">
        <v>315</v>
      </c>
      <c r="H26" s="38" t="s">
        <v>316</v>
      </c>
      <c r="I26" s="38" t="s">
        <v>338</v>
      </c>
      <c r="J26" s="42" t="s">
        <v>318</v>
      </c>
    </row>
    <row r="27" spans="1:10" ht="15.75" thickBot="1">
      <c r="A27" s="37">
        <v>22</v>
      </c>
      <c r="B27" s="38">
        <v>56826605</v>
      </c>
      <c r="C27" s="38" t="s">
        <v>253</v>
      </c>
      <c r="D27" s="38">
        <v>493955</v>
      </c>
      <c r="E27" s="38" t="s">
        <v>253</v>
      </c>
      <c r="F27" s="38" t="s">
        <v>279</v>
      </c>
      <c r="G27" s="38" t="s">
        <v>315</v>
      </c>
      <c r="H27" s="38" t="s">
        <v>316</v>
      </c>
      <c r="I27" s="38" t="s">
        <v>339</v>
      </c>
      <c r="J27" s="42" t="s">
        <v>318</v>
      </c>
    </row>
    <row r="28" spans="1:10" ht="15.75" thickBot="1">
      <c r="A28" s="37">
        <v>23</v>
      </c>
      <c r="B28" s="38">
        <v>6924724</v>
      </c>
      <c r="C28" s="38" t="s">
        <v>259</v>
      </c>
      <c r="D28" s="38">
        <v>691815</v>
      </c>
      <c r="E28" s="38" t="s">
        <v>259</v>
      </c>
      <c r="F28" s="38" t="s">
        <v>282</v>
      </c>
      <c r="G28" s="38" t="s">
        <v>315</v>
      </c>
      <c r="H28" s="38" t="s">
        <v>316</v>
      </c>
      <c r="I28" s="38" t="s">
        <v>340</v>
      </c>
      <c r="J28" s="42" t="s">
        <v>318</v>
      </c>
    </row>
    <row r="29" spans="1:10" ht="15.75" thickBot="1">
      <c r="A29" s="37">
        <v>24</v>
      </c>
      <c r="B29" s="38">
        <v>69755742</v>
      </c>
      <c r="C29" s="38" t="s">
        <v>260</v>
      </c>
      <c r="D29" s="38">
        <v>6082426</v>
      </c>
      <c r="E29" s="38" t="s">
        <v>264</v>
      </c>
      <c r="F29" s="38" t="s">
        <v>283</v>
      </c>
      <c r="G29" s="38" t="s">
        <v>315</v>
      </c>
      <c r="H29" s="38" t="s">
        <v>316</v>
      </c>
      <c r="I29" s="38" t="s">
        <v>341</v>
      </c>
      <c r="J29" s="42" t="s">
        <v>321</v>
      </c>
    </row>
    <row r="30" spans="1:10" ht="15.75" thickBot="1">
      <c r="A30" s="37">
        <v>25</v>
      </c>
      <c r="B30" s="38">
        <v>8567455</v>
      </c>
      <c r="C30" s="38" t="s">
        <v>258</v>
      </c>
      <c r="D30" s="38">
        <v>653653</v>
      </c>
      <c r="E30" s="38" t="s">
        <v>258</v>
      </c>
      <c r="F30" s="38" t="s">
        <v>284</v>
      </c>
      <c r="G30" s="38" t="s">
        <v>315</v>
      </c>
      <c r="H30" s="38" t="s">
        <v>316</v>
      </c>
      <c r="I30" s="38" t="s">
        <v>342</v>
      </c>
      <c r="J30" s="42" t="s">
        <v>321</v>
      </c>
    </row>
    <row r="31" spans="1:10" ht="15.75" thickBot="1">
      <c r="A31" s="37">
        <v>26</v>
      </c>
      <c r="B31" s="38">
        <v>8567588</v>
      </c>
      <c r="C31" s="38" t="s">
        <v>258</v>
      </c>
      <c r="D31" s="38">
        <v>653653</v>
      </c>
      <c r="E31" s="38" t="s">
        <v>258</v>
      </c>
      <c r="F31" s="38" t="s">
        <v>285</v>
      </c>
      <c r="G31" s="38" t="s">
        <v>315</v>
      </c>
      <c r="H31" s="38" t="s">
        <v>316</v>
      </c>
      <c r="I31" s="38" t="s">
        <v>343</v>
      </c>
      <c r="J31" s="42" t="s">
        <v>321</v>
      </c>
    </row>
    <row r="32" spans="1:10" ht="15.75" thickBot="1">
      <c r="A32" s="37">
        <v>27</v>
      </c>
      <c r="B32" s="38">
        <v>8599318</v>
      </c>
      <c r="C32" s="38" t="s">
        <v>253</v>
      </c>
      <c r="D32" s="38">
        <v>660458</v>
      </c>
      <c r="E32" s="38" t="s">
        <v>253</v>
      </c>
      <c r="F32" s="38" t="s">
        <v>286</v>
      </c>
      <c r="G32" s="38" t="s">
        <v>315</v>
      </c>
      <c r="H32" s="38" t="s">
        <v>316</v>
      </c>
      <c r="I32" s="38" t="s">
        <v>344</v>
      </c>
      <c r="J32" s="42" t="s">
        <v>318</v>
      </c>
    </row>
    <row r="33" spans="1:10" ht="15.75" thickBot="1">
      <c r="A33" s="37">
        <v>28</v>
      </c>
      <c r="B33" s="38">
        <v>8599706</v>
      </c>
      <c r="C33" s="38" t="s">
        <v>253</v>
      </c>
      <c r="D33" s="38">
        <v>660458</v>
      </c>
      <c r="E33" s="38" t="s">
        <v>253</v>
      </c>
      <c r="F33" s="38" t="s">
        <v>287</v>
      </c>
      <c r="G33" s="38" t="s">
        <v>315</v>
      </c>
      <c r="H33" s="38" t="s">
        <v>316</v>
      </c>
      <c r="I33" s="38" t="s">
        <v>345</v>
      </c>
      <c r="J33" s="42" t="s">
        <v>318</v>
      </c>
    </row>
    <row r="34" spans="1:10" ht="15.75" thickBot="1">
      <c r="A34" s="37">
        <v>29</v>
      </c>
      <c r="B34" s="38">
        <v>8599847</v>
      </c>
      <c r="C34" s="38" t="s">
        <v>253</v>
      </c>
      <c r="D34" s="38">
        <v>660458</v>
      </c>
      <c r="E34" s="38" t="s">
        <v>253</v>
      </c>
      <c r="F34" s="38" t="s">
        <v>288</v>
      </c>
      <c r="G34" s="38" t="s">
        <v>315</v>
      </c>
      <c r="H34" s="38" t="s">
        <v>316</v>
      </c>
      <c r="I34" s="38">
        <v>7857472</v>
      </c>
      <c r="J34" s="42" t="s">
        <v>318</v>
      </c>
    </row>
    <row r="35" spans="1:10" ht="15.75" thickBot="1">
      <c r="A35" s="37">
        <v>30</v>
      </c>
      <c r="B35" s="38">
        <v>8600025</v>
      </c>
      <c r="C35" s="38" t="s">
        <v>253</v>
      </c>
      <c r="D35" s="38">
        <v>660458</v>
      </c>
      <c r="E35" s="38" t="s">
        <v>253</v>
      </c>
      <c r="F35" s="38" t="s">
        <v>289</v>
      </c>
      <c r="G35" s="38" t="s">
        <v>315</v>
      </c>
      <c r="H35" s="38" t="s">
        <v>316</v>
      </c>
      <c r="I35" s="38" t="s">
        <v>346</v>
      </c>
      <c r="J35" s="42" t="s">
        <v>318</v>
      </c>
    </row>
    <row r="36" spans="1:10" ht="15.75" thickBot="1">
      <c r="A36" s="37">
        <v>31</v>
      </c>
      <c r="B36" s="38">
        <v>8600108</v>
      </c>
      <c r="C36" s="38" t="s">
        <v>253</v>
      </c>
      <c r="D36" s="38">
        <v>660458</v>
      </c>
      <c r="E36" s="38" t="s">
        <v>253</v>
      </c>
      <c r="F36" s="38" t="s">
        <v>290</v>
      </c>
      <c r="G36" s="38" t="s">
        <v>315</v>
      </c>
      <c r="H36" s="38" t="s">
        <v>316</v>
      </c>
      <c r="I36" s="38" t="s">
        <v>347</v>
      </c>
      <c r="J36" s="42" t="s">
        <v>321</v>
      </c>
    </row>
    <row r="37" spans="1:10" ht="15.75" thickBot="1">
      <c r="A37" s="37">
        <v>32</v>
      </c>
      <c r="B37" s="38">
        <v>8610362</v>
      </c>
      <c r="C37" s="38" t="s">
        <v>253</v>
      </c>
      <c r="D37" s="38">
        <v>660458</v>
      </c>
      <c r="E37" s="38" t="s">
        <v>253</v>
      </c>
      <c r="F37" s="38" t="s">
        <v>291</v>
      </c>
      <c r="G37" s="38" t="s">
        <v>315</v>
      </c>
      <c r="H37" s="38" t="s">
        <v>316</v>
      </c>
      <c r="I37" s="38">
        <v>3328300</v>
      </c>
      <c r="J37" s="42" t="s">
        <v>318</v>
      </c>
    </row>
    <row r="38" spans="1:10" ht="15.75" thickBot="1">
      <c r="A38" s="37">
        <v>33</v>
      </c>
      <c r="B38" s="38">
        <v>8610644</v>
      </c>
      <c r="C38" s="38" t="s">
        <v>253</v>
      </c>
      <c r="D38" s="38">
        <v>660458</v>
      </c>
      <c r="E38" s="38" t="s">
        <v>253</v>
      </c>
      <c r="F38" s="38" t="s">
        <v>292</v>
      </c>
      <c r="G38" s="38" t="s">
        <v>348</v>
      </c>
      <c r="H38" s="38" t="s">
        <v>316</v>
      </c>
      <c r="I38" s="38" t="s">
        <v>349</v>
      </c>
      <c r="J38" s="42" t="s">
        <v>318</v>
      </c>
    </row>
    <row r="39" spans="1:10" ht="15.75" thickBot="1">
      <c r="A39" s="37">
        <v>34</v>
      </c>
      <c r="B39" s="38">
        <v>9183112</v>
      </c>
      <c r="C39" s="38" t="s">
        <v>261</v>
      </c>
      <c r="D39" s="38">
        <v>171972</v>
      </c>
      <c r="E39" s="38" t="s">
        <v>265</v>
      </c>
      <c r="F39" s="38" t="s">
        <v>293</v>
      </c>
      <c r="G39" s="38" t="s">
        <v>315</v>
      </c>
      <c r="H39" s="38" t="s">
        <v>316</v>
      </c>
      <c r="I39" s="38" t="s">
        <v>350</v>
      </c>
      <c r="J39" s="42" t="s">
        <v>321</v>
      </c>
    </row>
    <row r="40" spans="1:10" ht="15.75" thickBot="1">
      <c r="A40" s="37">
        <v>35</v>
      </c>
      <c r="B40" s="38">
        <v>92029362</v>
      </c>
      <c r="C40" s="38" t="s">
        <v>253</v>
      </c>
      <c r="D40" s="38">
        <v>660458</v>
      </c>
      <c r="E40" s="38" t="s">
        <v>253</v>
      </c>
      <c r="F40" s="38" t="s">
        <v>294</v>
      </c>
      <c r="G40" s="38" t="s">
        <v>315</v>
      </c>
      <c r="H40" s="38" t="s">
        <v>316</v>
      </c>
      <c r="I40" s="38" t="s">
        <v>351</v>
      </c>
      <c r="J40" s="42" t="s">
        <v>318</v>
      </c>
    </row>
  </sheetData>
  <mergeCells count="9">
    <mergeCell ref="G4:G5"/>
    <mergeCell ref="H4:H5"/>
    <mergeCell ref="I4:I5"/>
    <mergeCell ref="A4:A5"/>
    <mergeCell ref="B4:B5"/>
    <mergeCell ref="C4:C5"/>
    <mergeCell ref="D4:D5"/>
    <mergeCell ref="E4:E5"/>
    <mergeCell ref="F4:F5"/>
  </mergeCells>
  <pageMargins left="0.7" right="0.7" top="0.75" bottom="0.75" header="0.3" footer="0.3"/>
  <pageSetup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2A252EBDF6F524FA1072FD16DBEC92E" ma:contentTypeVersion="20" ma:contentTypeDescription="Create a new document." ma:contentTypeScope="" ma:versionID="4618db940bb2365e21e0fb0c9378e3f8">
  <xsd:schema xmlns:xsd="http://www.w3.org/2001/XMLSchema" xmlns:xs="http://www.w3.org/2001/XMLSchema" xmlns:p="http://schemas.microsoft.com/office/2006/metadata/properties" xmlns:ns2="e4659101-95b7-4adb-821b-6722ac5be579" xmlns:ns3="76bbe881-14e6-49aa-b45f-14d5bad8d103" targetNamespace="http://schemas.microsoft.com/office/2006/metadata/properties" ma:root="true" ma:fieldsID="321e906a2c6f8a3581b758bd8da93d31" ns2:_="" ns3:_="">
    <xsd:import namespace="e4659101-95b7-4adb-821b-6722ac5be579"/>
    <xsd:import namespace="76bbe881-14e6-49aa-b45f-14d5bad8d10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MediaServiceObjectDetectorVersions" minOccurs="0"/>
                <xsd:element ref="ns2:MediaLengthInSeconds" minOccurs="0"/>
                <xsd:element ref="ns2:Note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659101-95b7-4adb-821b-6722ac5be57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15" nillable="true" ma:taxonomy="true" ma:internalName="lcf76f155ced4ddcb4097134ff3c332f" ma:taxonomyFieldName="MediaServiceImageTags" ma:displayName="Image Tags" ma:readOnly="false" ma:fieldId="{5cf76f15-5ced-4ddc-b409-7134ff3c332f}" ma:taxonomyMulti="true" ma:sspId="798d900d-0589-4081-96eb-513de833a50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9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  <xsd:element name="MediaServiceObjectDetectorVersions" ma:index="2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23" nillable="true" ma:displayName="MediaLengthInSeconds" ma:hidden="true" ma:internalName="MediaLengthInSeconds" ma:readOnly="true">
      <xsd:simpleType>
        <xsd:restriction base="dms:Unknown"/>
      </xsd:simpleType>
    </xsd:element>
    <xsd:element name="Notes" ma:index="24" nillable="true" ma:displayName="Notes" ma:format="Dropdown" ma:internalName="Notes">
      <xsd:simpleType>
        <xsd:restriction base="dms:Note">
          <xsd:maxLength value="255"/>
        </xsd:restriction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6bbe881-14e6-49aa-b45f-14d5bad8d103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e49e4eea-d76a-4f05-99ce-33de427adef9}" ma:internalName="TaxCatchAll" ma:showField="CatchAllData" ma:web="76bbe881-14e6-49aa-b45f-14d5bad8d10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76bbe881-14e6-49aa-b45f-14d5bad8d103" xsi:nil="true"/>
    <Notes xmlns="e4659101-95b7-4adb-821b-6722ac5be579" xsi:nil="true"/>
    <lcf76f155ced4ddcb4097134ff3c332f xmlns="e4659101-95b7-4adb-821b-6722ac5be579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2594BF9-37AF-4D3A-85E7-F78FED548519}"/>
</file>

<file path=customXml/itemProps2.xml><?xml version="1.0" encoding="utf-8"?>
<ds:datastoreItem xmlns:ds="http://schemas.openxmlformats.org/officeDocument/2006/customXml" ds:itemID="{E8309F19-8E60-4019-98CE-61C48F69388C}"/>
</file>

<file path=customXml/itemProps3.xml><?xml version="1.0" encoding="utf-8"?>
<ds:datastoreItem xmlns:ds="http://schemas.openxmlformats.org/officeDocument/2006/customXml" ds:itemID="{04BB22BE-C291-4819-AA8D-B64EFC54414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Liz Harder</dc:creator>
  <cp:keywords/>
  <dc:description/>
  <cp:lastModifiedBy>Boone, Stephen</cp:lastModifiedBy>
  <cp:revision/>
  <dcterms:created xsi:type="dcterms:W3CDTF">2022-12-02T16:26:23Z</dcterms:created>
  <dcterms:modified xsi:type="dcterms:W3CDTF">2024-09-11T20:25:26Z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Enabled">
    <vt:lpwstr>true</vt:lpwstr>
  </property>
  <property fmtid="{D5CDD505-2E9C-101B-9397-08002B2CF9AE}" pid="3" name="MSIP_Label_ea60d57e-af5b-4752-ac57-3e4f28ca11dc_SetDate">
    <vt:lpwstr>2024-03-25T19:06:45Z</vt:lpwstr>
  </property>
  <property fmtid="{D5CDD505-2E9C-101B-9397-08002B2CF9AE}" pid="4" name="MSIP_Label_ea60d57e-af5b-4752-ac57-3e4f28ca11dc_Method">
    <vt:lpwstr>Standard</vt:lpwstr>
  </property>
  <property fmtid="{D5CDD505-2E9C-101B-9397-08002B2CF9AE}" pid="5" name="MSIP_Label_ea60d57e-af5b-4752-ac57-3e4f28ca11dc_Name">
    <vt:lpwstr>ea60d57e-af5b-4752-ac57-3e4f28ca11dc</vt:lpwstr>
  </property>
  <property fmtid="{D5CDD505-2E9C-101B-9397-08002B2CF9AE}" pid="6" name="MSIP_Label_ea60d57e-af5b-4752-ac57-3e4f28ca11dc_SiteId">
    <vt:lpwstr>36da45f1-dd2c-4d1f-af13-5abe46b99921</vt:lpwstr>
  </property>
  <property fmtid="{D5CDD505-2E9C-101B-9397-08002B2CF9AE}" pid="7" name="MSIP_Label_ea60d57e-af5b-4752-ac57-3e4f28ca11dc_ActionId">
    <vt:lpwstr>6792ff34-9277-422a-8468-e3dd614b3aca</vt:lpwstr>
  </property>
  <property fmtid="{D5CDD505-2E9C-101B-9397-08002B2CF9AE}" pid="8" name="MSIP_Label_ea60d57e-af5b-4752-ac57-3e4f28ca11dc_ContentBits">
    <vt:lpwstr>0</vt:lpwstr>
  </property>
  <property fmtid="{D5CDD505-2E9C-101B-9397-08002B2CF9AE}" pid="9" name="ContentTypeId">
    <vt:lpwstr>0x01010092A252EBDF6F524FA1072FD16DBEC92E</vt:lpwstr>
  </property>
</Properties>
</file>